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V:\Marketing\03 Produktkataloge &amp; Datenblätter\75.63.02 BEL\Arbeitsverzeichnis\Tool Linsenwechseloption\"/>
    </mc:Choice>
  </mc:AlternateContent>
  <bookViews>
    <workbookView xWindow="-120" yWindow="-120" windowWidth="20730" windowHeight="11160"/>
  </bookViews>
  <sheets>
    <sheet name="Tabelle1" sheetId="2" r:id="rId1"/>
  </sheets>
  <calcPr calcId="162913"/>
</workbook>
</file>

<file path=xl/calcChain.xml><?xml version="1.0" encoding="utf-8"?>
<calcChain xmlns="http://schemas.openxmlformats.org/spreadsheetml/2006/main">
  <c r="F14" i="2" l="1"/>
  <c r="D14" i="2"/>
  <c r="G43" i="2" l="1"/>
  <c r="D28" i="2"/>
  <c r="D42" i="2"/>
  <c r="F42" i="2"/>
  <c r="D57" i="2" l="1"/>
  <c r="D72" i="2"/>
  <c r="F72" i="2"/>
  <c r="G73" i="2" s="1"/>
  <c r="F28" i="2"/>
  <c r="G29" i="2" s="1"/>
  <c r="G15" i="2" l="1"/>
  <c r="G19" i="2" l="1"/>
  <c r="F57" i="2" l="1"/>
  <c r="F56" i="2"/>
  <c r="G58" i="2" s="1"/>
  <c r="F59" i="2"/>
  <c r="G61" i="2" l="1"/>
  <c r="G87" i="2"/>
</calcChain>
</file>

<file path=xl/sharedStrings.xml><?xml version="1.0" encoding="utf-8"?>
<sst xmlns="http://schemas.openxmlformats.org/spreadsheetml/2006/main" count="117" uniqueCount="57">
  <si>
    <t>Bild</t>
  </si>
  <si>
    <t>Berechnung des optimalen Ausleuchtungsbereichs</t>
  </si>
  <si>
    <t>Balkenbeleuchtungen der LB-Serie</t>
  </si>
  <si>
    <r>
      <t xml:space="preserve">min. Arbeitsabstand </t>
    </r>
    <r>
      <rPr>
        <b/>
        <sz val="10"/>
        <color rgb="FFEF7D00"/>
        <rFont val="Arial"/>
        <family val="2"/>
      </rPr>
      <t>A</t>
    </r>
    <r>
      <rPr>
        <b/>
        <sz val="8"/>
        <color rgb="FFEF7D00"/>
        <rFont val="Arial"/>
        <family val="2"/>
      </rPr>
      <t>min</t>
    </r>
  </si>
  <si>
    <r>
      <t xml:space="preserve">Leuchtfeld-Länge </t>
    </r>
    <r>
      <rPr>
        <b/>
        <sz val="10"/>
        <color rgb="FFEF7D00"/>
        <rFont val="Arial"/>
        <family val="2"/>
      </rPr>
      <t>Y</t>
    </r>
    <r>
      <rPr>
        <b/>
        <sz val="8"/>
        <color rgb="FFEF7D00"/>
        <rFont val="Arial"/>
        <family val="2"/>
      </rPr>
      <t>LF</t>
    </r>
  </si>
  <si>
    <r>
      <t xml:space="preserve">Leuchtfeld-Diagonale </t>
    </r>
    <r>
      <rPr>
        <b/>
        <sz val="10"/>
        <color rgb="FFEF7D00"/>
        <rFont val="Arial"/>
        <family val="2"/>
      </rPr>
      <t>D</t>
    </r>
    <r>
      <rPr>
        <b/>
        <sz val="8"/>
        <color rgb="FFEF7D00"/>
        <rFont val="Arial"/>
        <family val="2"/>
      </rPr>
      <t>LF</t>
    </r>
  </si>
  <si>
    <r>
      <t xml:space="preserve">Leuchtfeld </t>
    </r>
    <r>
      <rPr>
        <b/>
        <sz val="10"/>
        <color rgb="FFEF7D00"/>
        <rFont val="Arial"/>
        <family val="2"/>
      </rPr>
      <t>XY</t>
    </r>
    <r>
      <rPr>
        <b/>
        <sz val="8"/>
        <color rgb="FFEF7D00"/>
        <rFont val="Arial"/>
        <family val="2"/>
      </rPr>
      <t>LF</t>
    </r>
  </si>
  <si>
    <r>
      <t xml:space="preserve">Leuchtfeld-Breite </t>
    </r>
    <r>
      <rPr>
        <b/>
        <sz val="10"/>
        <color rgb="FFEF7D00"/>
        <rFont val="Arial"/>
        <family val="2"/>
      </rPr>
      <t>X</t>
    </r>
    <r>
      <rPr>
        <b/>
        <sz val="8"/>
        <color rgb="FFEF7D00"/>
        <rFont val="Arial"/>
        <family val="2"/>
      </rPr>
      <t>LF</t>
    </r>
  </si>
  <si>
    <r>
      <t xml:space="preserve">Bildfeld-Diagonale </t>
    </r>
    <r>
      <rPr>
        <b/>
        <sz val="10"/>
        <color rgb="FFEF7D00"/>
        <rFont val="Arial"/>
        <family val="2"/>
      </rPr>
      <t>D</t>
    </r>
    <r>
      <rPr>
        <b/>
        <sz val="8"/>
        <color rgb="FFEF7D00"/>
        <rFont val="Arial"/>
        <family val="2"/>
      </rPr>
      <t>B</t>
    </r>
  </si>
  <si>
    <r>
      <t xml:space="preserve">Länge </t>
    </r>
    <r>
      <rPr>
        <b/>
        <sz val="10"/>
        <color theme="0" tint="-0.34998626667073579"/>
        <rFont val="Arial"/>
        <family val="2"/>
      </rPr>
      <t>L</t>
    </r>
  </si>
  <si>
    <r>
      <t xml:space="preserve">Breite </t>
    </r>
    <r>
      <rPr>
        <b/>
        <sz val="10"/>
        <color theme="0" tint="-0.34998626667073579"/>
        <rFont val="Arial"/>
        <family val="2"/>
      </rPr>
      <t>B</t>
    </r>
  </si>
  <si>
    <t>Abstrahlwinkel in °</t>
  </si>
  <si>
    <t>Flächenstrahler der LQ-Serie (LQ100)</t>
  </si>
  <si>
    <t>Spot 3W</t>
  </si>
  <si>
    <t>Bitte Balkenbeleuchtung wählen:</t>
  </si>
  <si>
    <t>48x19</t>
  </si>
  <si>
    <t>Wählen Sie in die untenstehenden Tabellen einfach die verfügbaren Abstrahlwinkel für die jeweilige Beleuchtung in der Dropdown-Liste aus und geben Sie Ihren geplanten Arbeitsabstand ein!
Es wird automatisch der Mindestarbeitsabstand und das Leuchtfeld berechnet.*</t>
  </si>
  <si>
    <t>* Dieses Tool soll Ihnen als praktische Entscheidungshilfe dienen und bezieht sich auf theoretische Berechnungen. In der Praxis können die 
Werte ggf. etwas abweichen. Wir übernehmen daher keine Gewähr für die Richtigkeit der berechneten Werte.</t>
  </si>
  <si>
    <r>
      <t xml:space="preserve">Arbeitsabstand </t>
    </r>
    <r>
      <rPr>
        <b/>
        <sz val="10"/>
        <color theme="0" tint="-0.34998626667073579"/>
        <rFont val="Arial"/>
        <family val="2"/>
      </rPr>
      <t>A</t>
    </r>
    <r>
      <rPr>
        <b/>
        <sz val="8"/>
        <color theme="0" tint="-0.34998626667073579"/>
        <rFont val="Arial"/>
        <family val="2"/>
      </rPr>
      <t>A</t>
    </r>
    <r>
      <rPr>
        <sz val="10"/>
        <rFont val="Arial"/>
        <family val="2"/>
      </rPr>
      <t xml:space="preserve"> in mm</t>
    </r>
  </si>
  <si>
    <t>Balken</t>
  </si>
  <si>
    <t>Winkel Balken</t>
  </si>
  <si>
    <t>●</t>
  </si>
  <si>
    <t xml:space="preserve">      14   ▼</t>
  </si>
  <si>
    <t xml:space="preserve">      10   ▼</t>
  </si>
  <si>
    <t xml:space="preserve">      16   ▼</t>
  </si>
  <si>
    <t xml:space="preserve">      23   ▼</t>
  </si>
  <si>
    <t xml:space="preserve">      28   ▼</t>
  </si>
  <si>
    <t xml:space="preserve">      31   ▼</t>
  </si>
  <si>
    <t xml:space="preserve">      36   ▼</t>
  </si>
  <si>
    <t xml:space="preserve">      44   ▼</t>
  </si>
  <si>
    <t xml:space="preserve">      49   ▼</t>
  </si>
  <si>
    <t>◌</t>
  </si>
  <si>
    <t>48x19   ▼</t>
  </si>
  <si>
    <t>●ׅ</t>
  </si>
  <si>
    <t>●ׅׅ</t>
  </si>
  <si>
    <t xml:space="preserve">      12   ▼</t>
  </si>
  <si>
    <t xml:space="preserve">      17   ▼</t>
  </si>
  <si>
    <t xml:space="preserve">      26   ▼</t>
  </si>
  <si>
    <t>●ׅׅׅ</t>
  </si>
  <si>
    <t>○</t>
  </si>
  <si>
    <t>LSB100 ▼</t>
  </si>
  <si>
    <t>LSB150 ▼</t>
  </si>
  <si>
    <t>LSB200 ▼</t>
  </si>
  <si>
    <t>LB125   ▼</t>
  </si>
  <si>
    <t>LB250   ▼</t>
  </si>
  <si>
    <t>LB500   ▼</t>
  </si>
  <si>
    <t>LSB50   ▼</t>
  </si>
  <si>
    <t>Flächenstrahler der LQHP-Serie (LQHP80)</t>
  </si>
  <si>
    <t xml:space="preserve">      32   ▼</t>
  </si>
  <si>
    <r>
      <t>Arbeitsabstand</t>
    </r>
    <r>
      <rPr>
        <sz val="10"/>
        <color theme="0" tint="-0.34998626667073579"/>
        <rFont val="Arial"/>
        <family val="2"/>
      </rPr>
      <t xml:space="preserve"> </t>
    </r>
    <r>
      <rPr>
        <b/>
        <sz val="10"/>
        <color theme="0" tint="-0.34998626667073579"/>
        <rFont val="Arial"/>
        <family val="2"/>
      </rPr>
      <t>A</t>
    </r>
    <r>
      <rPr>
        <b/>
        <sz val="8"/>
        <color theme="0" tint="-0.34998626667073579"/>
        <rFont val="Arial"/>
        <family val="2"/>
      </rPr>
      <t>A</t>
    </r>
    <r>
      <rPr>
        <b/>
        <sz val="8"/>
        <rFont val="Arial"/>
        <family val="2"/>
      </rPr>
      <t xml:space="preserve"> </t>
    </r>
    <r>
      <rPr>
        <sz val="10"/>
        <rFont val="Arial"/>
        <family val="2"/>
      </rPr>
      <t>in mm</t>
    </r>
  </si>
  <si>
    <r>
      <t xml:space="preserve">Arbeitsabstand </t>
    </r>
    <r>
      <rPr>
        <b/>
        <sz val="10"/>
        <color theme="0" tint="-0.34998626667073579"/>
        <rFont val="Arial"/>
        <family val="2"/>
      </rPr>
      <t>A</t>
    </r>
    <r>
      <rPr>
        <b/>
        <sz val="8"/>
        <color theme="0" tint="-0.34998626667073579"/>
        <rFont val="Arial"/>
        <family val="2"/>
      </rPr>
      <t>A</t>
    </r>
    <r>
      <rPr>
        <b/>
        <sz val="8"/>
        <rFont val="Arial"/>
        <family val="2"/>
      </rPr>
      <t xml:space="preserve"> </t>
    </r>
    <r>
      <rPr>
        <sz val="10"/>
        <rFont val="Arial"/>
        <family val="2"/>
      </rPr>
      <t>in mm</t>
    </r>
  </si>
  <si>
    <t xml:space="preserve">      55   ▼</t>
  </si>
  <si>
    <t xml:space="preserve">      70   ▼</t>
  </si>
  <si>
    <t>ׅׅ●ׅׅׅׅׅ</t>
  </si>
  <si>
    <r>
      <rPr>
        <sz val="11"/>
        <color theme="0"/>
        <rFont val="Arial"/>
        <family val="2"/>
      </rPr>
      <t>ׅׅ●</t>
    </r>
    <r>
      <rPr>
        <vertAlign val="subscript"/>
        <sz val="11"/>
        <color theme="0"/>
        <rFont val="Arial"/>
        <family val="2"/>
      </rPr>
      <t>ׅׅ</t>
    </r>
  </si>
  <si>
    <t>Version V032021</t>
  </si>
  <si>
    <t>Ringstrahler der LR-Serie (LR45, LR50 und LR70)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</si>
</sst>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1"/>
      <color theme="4" tint="-0.249977111117893"/>
      <name val="Calibri"/>
      <family val="2"/>
      <scheme val="minor"/>
    </font>
    <font>
      <b/>
      <i/>
      <sz val="11"/>
      <color theme="1"/>
      <name val="Calibri"/>
      <family val="2"/>
      <scheme val="minor"/>
    </font>
    <font>
      <b/>
      <sz val="14"/>
      <color theme="1"/>
      <name val="Arial"/>
      <family val="2"/>
    </font>
    <font>
      <b/>
      <sz val="10"/>
      <color rgb="FFEF7D00"/>
      <name val="Arial"/>
      <family val="2"/>
    </font>
    <font>
      <b/>
      <sz val="8"/>
      <color rgb="FFEF7D00"/>
      <name val="Arial"/>
      <family val="2"/>
    </font>
    <font>
      <b/>
      <sz val="10"/>
      <color theme="0" tint="-0.34998626667073579"/>
      <name val="Arial"/>
      <family val="2"/>
    </font>
    <font>
      <b/>
      <sz val="8"/>
      <color theme="0" tint="-0.34998626667073579"/>
      <name val="Arial"/>
      <family val="2"/>
    </font>
    <font>
      <b/>
      <sz val="10"/>
      <color theme="1"/>
      <name val="Arial"/>
      <family val="2"/>
    </font>
    <font>
      <i/>
      <sz val="9"/>
      <color theme="1"/>
      <name val="Arial"/>
      <family val="2"/>
    </font>
    <font>
      <sz val="11"/>
      <color theme="0"/>
      <name val="Calibri"/>
      <family val="2"/>
      <scheme val="minor"/>
    </font>
    <font>
      <sz val="10"/>
      <name val="Arial"/>
      <family val="2"/>
    </font>
    <font>
      <sz val="10"/>
      <color theme="0"/>
      <name val="Arial"/>
      <family val="2"/>
    </font>
    <font>
      <sz val="11"/>
      <name val="Calibri"/>
      <family val="2"/>
      <scheme val="minor"/>
    </font>
    <font>
      <b/>
      <sz val="10"/>
      <name val="Arial"/>
      <family val="2"/>
    </font>
    <font>
      <b/>
      <i/>
      <sz val="11"/>
      <name val="Calibri"/>
      <family val="2"/>
      <scheme val="minor"/>
    </font>
    <font>
      <b/>
      <sz val="11"/>
      <name val="Calibri"/>
      <family val="2"/>
      <scheme val="minor"/>
    </font>
    <font>
      <b/>
      <sz val="11"/>
      <name val="Arial"/>
      <family val="2"/>
    </font>
    <font>
      <b/>
      <i/>
      <sz val="10"/>
      <name val="Arial"/>
      <family val="2"/>
    </font>
    <font>
      <sz val="18"/>
      <name val="Arial"/>
      <family val="2"/>
    </font>
    <font>
      <b/>
      <sz val="8"/>
      <name val="Arial"/>
      <family val="2"/>
    </font>
    <font>
      <sz val="11"/>
      <color theme="0"/>
      <name val="Arial"/>
      <family val="2"/>
    </font>
    <font>
      <sz val="10"/>
      <color theme="0" tint="-0.34998626667073579"/>
      <name val="Arial"/>
      <family val="2"/>
    </font>
    <font>
      <vertAlign val="subscript"/>
      <sz val="11"/>
      <color theme="0"/>
      <name val="Arial"/>
      <family val="2"/>
    </font>
  </fonts>
  <fills count="4">
    <fill>
      <patternFill patternType="none"/>
    </fill>
    <fill>
      <patternFill patternType="gray125"/>
    </fill>
    <fill>
      <patternFill patternType="solid">
        <fgColor rgb="FFFFE3C5"/>
        <bgColor indexed="64"/>
      </patternFill>
    </fill>
    <fill>
      <patternFill patternType="solid">
        <fgColor theme="0" tint="-4.9989318521683403E-2"/>
        <bgColor indexed="64"/>
      </patternFill>
    </fill>
  </fills>
  <borders count="10">
    <border>
      <left/>
      <right/>
      <top/>
      <bottom/>
      <diagonal/>
    </border>
    <border>
      <left/>
      <right/>
      <top/>
      <bottom style="thin">
        <color rgb="FFEF7D00"/>
      </bottom>
      <diagonal/>
    </border>
    <border>
      <left/>
      <right style="thin">
        <color rgb="FFEF7D00"/>
      </right>
      <top style="thin">
        <color rgb="FFEF7D00"/>
      </top>
      <bottom/>
      <diagonal/>
    </border>
    <border>
      <left/>
      <right style="thin">
        <color rgb="FFEF7D00"/>
      </right>
      <top/>
      <bottom/>
      <diagonal/>
    </border>
    <border>
      <left/>
      <right style="thin">
        <color rgb="FFEF7D00"/>
      </right>
      <top/>
      <bottom style="thin">
        <color rgb="FFEF7D00"/>
      </bottom>
      <diagonal/>
    </border>
    <border>
      <left style="thin">
        <color rgb="FFEF7D00"/>
      </left>
      <right style="thin">
        <color rgb="FFEF7D00"/>
      </right>
      <top style="thin">
        <color rgb="FFEF7D00"/>
      </top>
      <bottom style="thin">
        <color rgb="FFEF7D00"/>
      </bottom>
      <diagonal/>
    </border>
    <border>
      <left style="thin">
        <color rgb="FFEF7D00"/>
      </left>
      <right/>
      <top/>
      <bottom/>
      <diagonal/>
    </border>
    <border>
      <left/>
      <right/>
      <top style="thin">
        <color rgb="FFEF7D00"/>
      </top>
      <bottom/>
      <diagonal/>
    </border>
    <border>
      <left style="thin">
        <color rgb="FFEF7D00"/>
      </left>
      <right/>
      <top style="thin">
        <color rgb="FFEF7D00"/>
      </top>
      <bottom style="thin">
        <color rgb="FFEF7D00"/>
      </bottom>
      <diagonal/>
    </border>
    <border>
      <left/>
      <right style="thin">
        <color rgb="FFEF7D00"/>
      </right>
      <top style="thin">
        <color rgb="FFEF7D00"/>
      </top>
      <bottom style="thin">
        <color rgb="FFEF7D00"/>
      </bottom>
      <diagonal/>
    </border>
  </borders>
  <cellStyleXfs count="1">
    <xf numFmtId="0" fontId="0" fillId="0" borderId="0"/>
  </cellStyleXfs>
  <cellXfs count="91">
    <xf numFmtId="0" fontId="0" fillId="0" borderId="0" xfId="0"/>
    <xf numFmtId="0" fontId="0" fillId="0" borderId="0" xfId="0" applyBorder="1"/>
    <xf numFmtId="0" fontId="0" fillId="0" borderId="0" xfId="0"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0" fillId="0" borderId="1" xfId="0" applyBorder="1"/>
    <xf numFmtId="0" fontId="1" fillId="0" borderId="1" xfId="0" applyFont="1" applyBorder="1" applyAlignment="1">
      <alignment horizontal="center"/>
    </xf>
    <xf numFmtId="0" fontId="0" fillId="0" borderId="1" xfId="0" applyBorder="1" applyAlignment="1">
      <alignment horizontal="center"/>
    </xf>
    <xf numFmtId="0" fontId="12" fillId="0" borderId="0" xfId="0" applyFont="1" applyBorder="1"/>
    <xf numFmtId="0" fontId="10" fillId="0" borderId="0" xfId="0" applyFont="1" applyBorder="1"/>
    <xf numFmtId="0" fontId="13" fillId="0" borderId="0" xfId="0" applyFont="1" applyBorder="1"/>
    <xf numFmtId="0" fontId="14" fillId="3" borderId="9" xfId="0" applyFont="1" applyFill="1" applyBorder="1" applyAlignment="1" applyProtection="1">
      <alignment horizontal="center"/>
      <protection locked="0"/>
    </xf>
    <xf numFmtId="0" fontId="14" fillId="3" borderId="9" xfId="0" applyFont="1" applyFill="1" applyBorder="1" applyAlignment="1" applyProtection="1">
      <alignment horizontal="center" vertical="center"/>
      <protection locked="0"/>
    </xf>
    <xf numFmtId="0" fontId="14" fillId="3" borderId="9" xfId="0" applyFont="1" applyFill="1" applyBorder="1" applyAlignment="1" applyProtection="1">
      <alignment horizontal="left"/>
      <protection locked="0"/>
    </xf>
    <xf numFmtId="0" fontId="13" fillId="0" borderId="0" xfId="0" applyFont="1" applyFill="1" applyBorder="1"/>
    <xf numFmtId="0" fontId="13" fillId="0" borderId="3" xfId="0" applyFont="1" applyBorder="1"/>
    <xf numFmtId="0" fontId="15" fillId="0" borderId="0" xfId="0" applyFont="1" applyBorder="1" applyAlignment="1">
      <alignment horizontal="center"/>
    </xf>
    <xf numFmtId="0" fontId="16" fillId="0" borderId="0" xfId="0" applyFont="1" applyBorder="1" applyAlignment="1">
      <alignment horizontal="center"/>
    </xf>
    <xf numFmtId="0" fontId="13" fillId="0" borderId="0" xfId="0" applyFont="1" applyBorder="1" applyAlignment="1">
      <alignment horizontal="center"/>
    </xf>
    <xf numFmtId="0" fontId="13" fillId="0" borderId="2" xfId="0" applyFont="1" applyBorder="1"/>
    <xf numFmtId="0" fontId="15" fillId="0" borderId="0" xfId="0" applyFont="1" applyBorder="1"/>
    <xf numFmtId="0" fontId="13" fillId="0" borderId="1" xfId="0" applyFont="1" applyBorder="1"/>
    <xf numFmtId="0" fontId="16" fillId="0" borderId="0" xfId="0" applyFont="1" applyBorder="1"/>
    <xf numFmtId="0" fontId="18" fillId="0" borderId="0" xfId="0" applyFont="1" applyBorder="1" applyAlignment="1">
      <alignment horizontal="center"/>
    </xf>
    <xf numFmtId="0" fontId="11" fillId="0" borderId="5" xfId="0" applyFont="1" applyBorder="1" applyAlignment="1">
      <alignment horizontal="left" vertical="center" indent="1"/>
    </xf>
    <xf numFmtId="0" fontId="19" fillId="3" borderId="0" xfId="0" applyFont="1" applyFill="1" applyBorder="1" applyAlignment="1">
      <alignment horizontal="center" vertical="center"/>
    </xf>
    <xf numFmtId="0" fontId="11" fillId="0" borderId="0" xfId="0" applyFont="1" applyBorder="1"/>
    <xf numFmtId="0" fontId="11" fillId="0" borderId="5" xfId="0" applyFont="1" applyBorder="1" applyAlignment="1">
      <alignment horizontal="center"/>
    </xf>
    <xf numFmtId="0" fontId="11" fillId="0" borderId="8" xfId="0" applyFont="1" applyBorder="1" applyAlignment="1">
      <alignment horizontal="left" indent="1"/>
    </xf>
    <xf numFmtId="0" fontId="11" fillId="3" borderId="8" xfId="0" applyFont="1" applyFill="1" applyBorder="1" applyAlignment="1">
      <alignment horizontal="left" indent="1"/>
    </xf>
    <xf numFmtId="2" fontId="14" fillId="2" borderId="5" xfId="0" applyNumberFormat="1" applyFont="1" applyFill="1" applyBorder="1" applyAlignment="1">
      <alignment horizontal="center"/>
    </xf>
    <xf numFmtId="0" fontId="11" fillId="0" borderId="0" xfId="0" applyFont="1" applyBorder="1" applyAlignment="1">
      <alignment horizontal="center"/>
    </xf>
    <xf numFmtId="0" fontId="14" fillId="0" borderId="0" xfId="0" applyFont="1" applyFill="1" applyBorder="1" applyAlignment="1" applyProtection="1">
      <alignment horizontal="center"/>
      <protection locked="0"/>
    </xf>
    <xf numFmtId="0" fontId="15" fillId="0" borderId="1" xfId="0" applyFont="1" applyBorder="1" applyAlignment="1">
      <alignment horizontal="center"/>
    </xf>
    <xf numFmtId="0" fontId="16" fillId="0" borderId="1" xfId="0" applyFont="1" applyBorder="1" applyAlignment="1">
      <alignment horizontal="center"/>
    </xf>
    <xf numFmtId="0" fontId="13" fillId="0" borderId="1" xfId="0" applyFont="1" applyBorder="1" applyAlignment="1">
      <alignment horizontal="center"/>
    </xf>
    <xf numFmtId="0" fontId="13" fillId="0" borderId="4" xfId="0" applyFont="1" applyBorder="1"/>
    <xf numFmtId="0" fontId="19" fillId="3" borderId="8" xfId="0" applyFont="1" applyFill="1" applyBorder="1" applyAlignment="1">
      <alignment horizontal="center" vertical="center"/>
    </xf>
    <xf numFmtId="0" fontId="11" fillId="0" borderId="5" xfId="0" applyFont="1" applyFill="1" applyBorder="1" applyAlignment="1">
      <alignment horizontal="center"/>
    </xf>
    <xf numFmtId="0" fontId="11" fillId="0" borderId="5" xfId="0" applyFont="1" applyBorder="1" applyAlignment="1">
      <alignment horizontal="left" indent="1"/>
    </xf>
    <xf numFmtId="0" fontId="19" fillId="3" borderId="7" xfId="0" applyFont="1" applyFill="1" applyBorder="1" applyAlignment="1">
      <alignment horizontal="center" vertical="center"/>
    </xf>
    <xf numFmtId="0" fontId="14" fillId="0" borderId="0" xfId="0" applyFont="1" applyBorder="1"/>
    <xf numFmtId="0" fontId="11" fillId="0" borderId="0" xfId="0" applyFont="1" applyFill="1" applyBorder="1" applyAlignment="1">
      <alignment horizontal="left" indent="1"/>
    </xf>
    <xf numFmtId="0" fontId="11" fillId="0" borderId="0" xfId="0" applyFont="1" applyFill="1" applyBorder="1"/>
    <xf numFmtId="0" fontId="11" fillId="0" borderId="0" xfId="0" applyFont="1" applyFill="1" applyBorder="1" applyAlignment="1">
      <alignment horizontal="center"/>
    </xf>
    <xf numFmtId="2" fontId="14" fillId="0" borderId="0" xfId="0" applyNumberFormat="1" applyFont="1" applyFill="1" applyBorder="1" applyAlignment="1">
      <alignment horizontal="center"/>
    </xf>
    <xf numFmtId="0" fontId="13" fillId="0" borderId="0" xfId="0" applyFont="1" applyFill="1" applyBorder="1" applyAlignment="1">
      <alignment horizontal="center"/>
    </xf>
    <xf numFmtId="0" fontId="10" fillId="0" borderId="0" xfId="0" applyFont="1" applyBorder="1" applyAlignment="1">
      <alignment horizontal="right"/>
    </xf>
    <xf numFmtId="0" fontId="21" fillId="0" borderId="0" xfId="0" applyFont="1" applyBorder="1"/>
    <xf numFmtId="0" fontId="10" fillId="0" borderId="0" xfId="0" applyFont="1" applyFill="1" applyBorder="1"/>
    <xf numFmtId="0" fontId="18" fillId="0" borderId="0" xfId="0" applyFont="1" applyBorder="1" applyAlignment="1" applyProtection="1">
      <alignment horizontal="center"/>
    </xf>
    <xf numFmtId="0" fontId="11" fillId="0" borderId="5" xfId="0" applyFont="1" applyBorder="1" applyAlignment="1" applyProtection="1">
      <alignment horizontal="left" vertical="center" indent="1"/>
    </xf>
    <xf numFmtId="0" fontId="19" fillId="3" borderId="0" xfId="0" applyFont="1" applyFill="1" applyBorder="1" applyAlignment="1" applyProtection="1">
      <alignment horizontal="center" vertical="center"/>
    </xf>
    <xf numFmtId="0" fontId="11" fillId="0" borderId="8" xfId="0" applyFont="1" applyBorder="1" applyAlignment="1" applyProtection="1">
      <alignment horizontal="left" indent="1"/>
    </xf>
    <xf numFmtId="0" fontId="11" fillId="3" borderId="8" xfId="0" applyFont="1" applyFill="1" applyBorder="1" applyAlignment="1" applyProtection="1">
      <alignment horizontal="left" indent="1"/>
    </xf>
    <xf numFmtId="0" fontId="11" fillId="0" borderId="0" xfId="0" applyFont="1" applyBorder="1" applyAlignment="1" applyProtection="1">
      <alignment horizontal="left" indent="1"/>
    </xf>
    <xf numFmtId="0" fontId="11" fillId="0" borderId="0" xfId="0" applyFont="1" applyBorder="1" applyProtection="1"/>
    <xf numFmtId="0" fontId="15" fillId="0" borderId="0" xfId="0" applyFont="1" applyBorder="1" applyProtection="1"/>
    <xf numFmtId="0" fontId="13" fillId="0" borderId="0" xfId="0" applyFont="1" applyBorder="1" applyProtection="1"/>
    <xf numFmtId="0" fontId="15" fillId="0" borderId="0" xfId="0" applyFont="1" applyBorder="1" applyAlignment="1" applyProtection="1">
      <alignment horizontal="center"/>
    </xf>
    <xf numFmtId="0" fontId="15" fillId="0" borderId="1" xfId="0" applyFont="1" applyBorder="1" applyAlignment="1" applyProtection="1">
      <alignment horizontal="center"/>
    </xf>
    <xf numFmtId="0" fontId="13" fillId="0" borderId="1" xfId="0" applyFont="1" applyBorder="1" applyProtection="1"/>
    <xf numFmtId="0" fontId="14" fillId="0" borderId="0" xfId="0" applyFont="1" applyBorder="1" applyAlignment="1" applyProtection="1">
      <alignment horizontal="center"/>
    </xf>
    <xf numFmtId="0" fontId="14" fillId="0" borderId="0" xfId="0" applyFont="1" applyFill="1" applyBorder="1" applyAlignment="1" applyProtection="1">
      <alignment horizontal="center"/>
    </xf>
    <xf numFmtId="0" fontId="14" fillId="0" borderId="0" xfId="0" applyFont="1" applyFill="1" applyBorder="1" applyProtection="1"/>
    <xf numFmtId="0" fontId="16" fillId="0" borderId="0" xfId="0" applyFont="1" applyBorder="1" applyProtection="1"/>
    <xf numFmtId="0" fontId="16" fillId="0" borderId="0" xfId="0" applyFont="1" applyBorder="1" applyAlignment="1" applyProtection="1">
      <alignment horizontal="center"/>
    </xf>
    <xf numFmtId="0" fontId="16" fillId="0" borderId="1" xfId="0" applyFont="1" applyBorder="1" applyAlignment="1" applyProtection="1">
      <alignment horizontal="center"/>
    </xf>
    <xf numFmtId="0" fontId="12" fillId="0" borderId="0" xfId="0" applyFont="1" applyBorder="1" applyProtection="1"/>
    <xf numFmtId="0" fontId="11" fillId="0" borderId="5" xfId="0" applyFont="1" applyBorder="1" applyAlignment="1" applyProtection="1">
      <alignment horizontal="center"/>
    </xf>
    <xf numFmtId="0" fontId="13" fillId="0" borderId="0" xfId="0" applyFont="1" applyBorder="1" applyAlignment="1" applyProtection="1">
      <alignment horizontal="center"/>
    </xf>
    <xf numFmtId="0" fontId="13" fillId="0" borderId="3" xfId="0" applyFont="1" applyBorder="1" applyProtection="1"/>
    <xf numFmtId="2" fontId="14" fillId="2" borderId="5" xfId="0" applyNumberFormat="1" applyFont="1" applyFill="1" applyBorder="1" applyAlignment="1" applyProtection="1">
      <alignment horizontal="center"/>
    </xf>
    <xf numFmtId="0" fontId="11" fillId="0" borderId="0" xfId="0" applyFont="1" applyBorder="1" applyAlignment="1" applyProtection="1">
      <alignment horizontal="center"/>
    </xf>
    <xf numFmtId="0" fontId="13" fillId="0" borderId="1" xfId="0" applyFont="1" applyBorder="1" applyAlignment="1" applyProtection="1">
      <alignment horizontal="center"/>
    </xf>
    <xf numFmtId="0" fontId="13" fillId="0" borderId="4" xfId="0" applyFont="1" applyBorder="1" applyProtection="1"/>
    <xf numFmtId="0" fontId="10" fillId="0" borderId="0" xfId="0" applyFont="1" applyBorder="1" applyAlignment="1">
      <alignment horizontal="center"/>
    </xf>
    <xf numFmtId="0" fontId="0" fillId="0" borderId="0" xfId="0" applyFont="1" applyBorder="1"/>
    <xf numFmtId="0" fontId="23" fillId="0" borderId="0" xfId="0" applyFont="1" applyBorder="1"/>
    <xf numFmtId="0" fontId="4" fillId="0" borderId="0" xfId="0" applyFont="1" applyBorder="1" applyAlignment="1">
      <alignment vertical="top"/>
    </xf>
    <xf numFmtId="0" fontId="9" fillId="0" borderId="7" xfId="0" applyFont="1" applyBorder="1" applyAlignment="1">
      <alignment horizontal="center" wrapText="1"/>
    </xf>
    <xf numFmtId="0" fontId="9" fillId="0" borderId="0" xfId="0" applyFont="1" applyBorder="1" applyAlignment="1">
      <alignment horizontal="center" wrapText="1"/>
    </xf>
    <xf numFmtId="0" fontId="14" fillId="3" borderId="8" xfId="0" applyFont="1" applyFill="1" applyBorder="1" applyAlignment="1" applyProtection="1">
      <alignment horizontal="center"/>
      <protection locked="0"/>
    </xf>
    <xf numFmtId="0" fontId="14" fillId="3" borderId="9" xfId="0" applyFont="1" applyFill="1" applyBorder="1" applyAlignment="1" applyProtection="1">
      <alignment horizontal="center"/>
      <protection locked="0"/>
    </xf>
    <xf numFmtId="0" fontId="17" fillId="0" borderId="0" xfId="0" applyFont="1" applyBorder="1" applyAlignment="1">
      <alignment horizontal="left" vertical="center" indent="1"/>
    </xf>
    <xf numFmtId="0" fontId="17" fillId="0" borderId="6" xfId="0" applyFont="1" applyBorder="1" applyAlignment="1">
      <alignment horizontal="left" indent="1"/>
    </xf>
    <xf numFmtId="0" fontId="17" fillId="0" borderId="0" xfId="0" applyFont="1" applyBorder="1" applyAlignment="1">
      <alignment horizontal="left" indent="1"/>
    </xf>
    <xf numFmtId="0" fontId="8" fillId="0" borderId="0" xfId="0" applyFont="1" applyBorder="1" applyAlignment="1">
      <alignment horizontal="left" vertical="center" wrapText="1"/>
    </xf>
    <xf numFmtId="0" fontId="3" fillId="0" borderId="0" xfId="0" applyFont="1" applyBorder="1" applyAlignment="1">
      <alignment horizontal="left" vertical="center"/>
    </xf>
    <xf numFmtId="0" fontId="17" fillId="0" borderId="6" xfId="0" applyFont="1" applyBorder="1" applyAlignment="1">
      <alignment horizontal="left" vertical="center" indent="1"/>
    </xf>
  </cellXfs>
  <cellStyles count="1">
    <cellStyle name="Standard" xfId="0" builtinId="0"/>
  </cellStyles>
  <dxfs count="21">
    <dxf>
      <font>
        <color theme="4"/>
      </font>
    </dxf>
    <dxf>
      <font>
        <color theme="7" tint="-0.24994659260841701"/>
      </font>
    </dxf>
    <dxf>
      <font>
        <color rgb="FFFF3399"/>
      </font>
    </dxf>
    <dxf>
      <font>
        <color theme="7"/>
      </font>
    </dxf>
    <dxf>
      <font>
        <color theme="4"/>
      </font>
    </dxf>
    <dxf>
      <font>
        <color theme="7" tint="-0.24994659260841701"/>
      </font>
    </dxf>
    <dxf>
      <font>
        <color rgb="FFFF3399"/>
      </font>
    </dxf>
    <dxf>
      <font>
        <color theme="4"/>
      </font>
    </dxf>
    <dxf>
      <font>
        <color theme="7" tint="-0.24994659260841701"/>
      </font>
    </dxf>
    <dxf>
      <font>
        <color rgb="FFFF3399"/>
      </font>
    </dxf>
    <dxf>
      <font>
        <color theme="4"/>
      </font>
    </dxf>
    <dxf>
      <font>
        <color theme="7" tint="-0.24994659260841701"/>
      </font>
    </dxf>
    <dxf>
      <font>
        <color rgb="FFFF3399"/>
      </font>
    </dxf>
    <dxf>
      <font>
        <color rgb="FF92D050"/>
      </font>
    </dxf>
    <dxf>
      <font>
        <color theme="4"/>
      </font>
    </dxf>
    <dxf>
      <font>
        <color theme="7" tint="-0.24994659260841701"/>
      </font>
    </dxf>
    <dxf>
      <font>
        <color rgb="FFFF3399"/>
      </font>
    </dxf>
    <dxf>
      <font>
        <color theme="7"/>
      </font>
    </dxf>
    <dxf>
      <font>
        <color theme="4"/>
      </font>
    </dxf>
    <dxf>
      <font>
        <color theme="4"/>
      </font>
    </dxf>
    <dxf>
      <font>
        <color rgb="FF00B0F0"/>
      </font>
    </dxf>
  </dxfs>
  <tableStyles count="0" defaultTableStyle="TableStyleMedium2" defaultPivotStyle="PivotStyleLight16"/>
  <colors>
    <mruColors>
      <color rgb="FFEF7D00"/>
      <color rgb="FFFFE3C5"/>
      <color rgb="FFFF3399"/>
      <color rgb="FFFFD5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76201</xdr:colOff>
      <xdr:row>68</xdr:row>
      <xdr:rowOff>171449</xdr:rowOff>
    </xdr:from>
    <xdr:to>
      <xdr:col>11</xdr:col>
      <xdr:colOff>104776</xdr:colOff>
      <xdr:row>78</xdr:row>
      <xdr:rowOff>28574</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1226" y="10915649"/>
          <a:ext cx="1905000" cy="1905000"/>
        </a:xfrm>
        <a:prstGeom prst="rect">
          <a:avLst/>
        </a:prstGeom>
      </xdr:spPr>
    </xdr:pic>
    <xdr:clientData/>
  </xdr:twoCellAnchor>
  <xdr:twoCellAnchor>
    <xdr:from>
      <xdr:col>9</xdr:col>
      <xdr:colOff>336549</xdr:colOff>
      <xdr:row>34</xdr:row>
      <xdr:rowOff>152401</xdr:rowOff>
    </xdr:from>
    <xdr:to>
      <xdr:col>10</xdr:col>
      <xdr:colOff>88899</xdr:colOff>
      <xdr:row>36</xdr:row>
      <xdr:rowOff>28576</xdr:rowOff>
    </xdr:to>
    <xdr:sp macro="" textlink="">
      <xdr:nvSpPr>
        <xdr:cNvPr id="49" name="Textfeld 48">
          <a:extLst>
            <a:ext uri="{FF2B5EF4-FFF2-40B4-BE49-F238E27FC236}">
              <a16:creationId xmlns:a16="http://schemas.microsoft.com/office/drawing/2014/main" id="{00000000-0008-0000-0000-000031000000}"/>
            </a:ext>
          </a:extLst>
        </xdr:cNvPr>
        <xdr:cNvSpPr txBox="1"/>
      </xdr:nvSpPr>
      <xdr:spPr>
        <a:xfrm rot="19798812">
          <a:off x="5965824" y="5448301"/>
          <a:ext cx="51435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EF7D00"/>
              </a:solidFill>
              <a:latin typeface="Arial" panose="020B0604020202020204" pitchFamily="34" charset="0"/>
              <a:cs typeface="Arial" panose="020B0604020202020204" pitchFamily="34" charset="0"/>
            </a:rPr>
            <a:t>XY</a:t>
          </a:r>
          <a:r>
            <a:rPr lang="en-US" sz="800" b="1">
              <a:solidFill>
                <a:srgbClr val="EF7D00"/>
              </a:solidFill>
              <a:latin typeface="Arial" panose="020B0604020202020204" pitchFamily="34" charset="0"/>
              <a:cs typeface="Arial" panose="020B0604020202020204" pitchFamily="34" charset="0"/>
            </a:rPr>
            <a:t>LF</a:t>
          </a:r>
          <a:endParaRPr lang="en-US" sz="1200" b="1">
            <a:solidFill>
              <a:srgbClr val="EF7D00"/>
            </a:solidFill>
            <a:latin typeface="Arial" panose="020B0604020202020204" pitchFamily="34" charset="0"/>
            <a:cs typeface="Arial" panose="020B0604020202020204" pitchFamily="34" charset="0"/>
          </a:endParaRPr>
        </a:p>
      </xdr:txBody>
    </xdr:sp>
    <xdr:clientData/>
  </xdr:twoCellAnchor>
  <xdr:twoCellAnchor editAs="oneCell">
    <xdr:from>
      <xdr:col>8</xdr:col>
      <xdr:colOff>7937</xdr:colOff>
      <xdr:row>25</xdr:row>
      <xdr:rowOff>15873</xdr:rowOff>
    </xdr:from>
    <xdr:to>
      <xdr:col>10</xdr:col>
      <xdr:colOff>341312</xdr:colOff>
      <xdr:row>34</xdr:row>
      <xdr:rowOff>149223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81500" y="2682873"/>
          <a:ext cx="1857375" cy="1857375"/>
        </a:xfrm>
        <a:prstGeom prst="rect">
          <a:avLst/>
        </a:prstGeom>
      </xdr:spPr>
    </xdr:pic>
    <xdr:clientData/>
  </xdr:twoCellAnchor>
  <xdr:twoCellAnchor editAs="oneCell">
    <xdr:from>
      <xdr:col>8</xdr:col>
      <xdr:colOff>9525</xdr:colOff>
      <xdr:row>11</xdr:row>
      <xdr:rowOff>4763</xdr:rowOff>
    </xdr:from>
    <xdr:to>
      <xdr:col>11</xdr:col>
      <xdr:colOff>0</xdr:colOff>
      <xdr:row>20</xdr:row>
      <xdr:rowOff>87313</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83088" y="195263"/>
          <a:ext cx="1863725" cy="1863725"/>
        </a:xfrm>
        <a:prstGeom prst="rect">
          <a:avLst/>
        </a:prstGeom>
      </xdr:spPr>
    </xdr:pic>
    <xdr:clientData/>
  </xdr:twoCellAnchor>
  <xdr:twoCellAnchor editAs="oneCell">
    <xdr:from>
      <xdr:col>8</xdr:col>
      <xdr:colOff>15875</xdr:colOff>
      <xdr:row>54</xdr:row>
      <xdr:rowOff>15876</xdr:rowOff>
    </xdr:from>
    <xdr:to>
      <xdr:col>11</xdr:col>
      <xdr:colOff>7937</xdr:colOff>
      <xdr:row>63</xdr:row>
      <xdr:rowOff>109538</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86325" y="5756276"/>
          <a:ext cx="1871662" cy="1865312"/>
        </a:xfrm>
        <a:prstGeom prst="rect">
          <a:avLst/>
        </a:prstGeom>
      </xdr:spPr>
    </xdr:pic>
    <xdr:clientData/>
  </xdr:twoCellAnchor>
  <xdr:twoCellAnchor>
    <xdr:from>
      <xdr:col>8</xdr:col>
      <xdr:colOff>66676</xdr:colOff>
      <xdr:row>17</xdr:row>
      <xdr:rowOff>58738</xdr:rowOff>
    </xdr:from>
    <xdr:to>
      <xdr:col>9</xdr:col>
      <xdr:colOff>158750</xdr:colOff>
      <xdr:row>17</xdr:row>
      <xdr:rowOff>58738</xdr:rowOff>
    </xdr:to>
    <xdr:cxnSp macro="">
      <xdr:nvCxnSpPr>
        <xdr:cNvPr id="9" name="Gerader Verbinder 8">
          <a:extLst>
            <a:ext uri="{FF2B5EF4-FFF2-40B4-BE49-F238E27FC236}">
              <a16:creationId xmlns:a16="http://schemas.microsoft.com/office/drawing/2014/main" id="{00000000-0008-0000-0000-000009000000}"/>
            </a:ext>
          </a:extLst>
        </xdr:cNvPr>
        <xdr:cNvCxnSpPr/>
      </xdr:nvCxnSpPr>
      <xdr:spPr>
        <a:xfrm>
          <a:off x="4440239" y="1582738"/>
          <a:ext cx="854074" cy="0"/>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393701</xdr:colOff>
      <xdr:row>13</xdr:row>
      <xdr:rowOff>147638</xdr:rowOff>
    </xdr:from>
    <xdr:to>
      <xdr:col>10</xdr:col>
      <xdr:colOff>222250</xdr:colOff>
      <xdr:row>13</xdr:row>
      <xdr:rowOff>147638</xdr:rowOff>
    </xdr:to>
    <xdr:cxnSp macro="">
      <xdr:nvCxnSpPr>
        <xdr:cNvPr id="13" name="Gerader Verbinder 12">
          <a:extLst>
            <a:ext uri="{FF2B5EF4-FFF2-40B4-BE49-F238E27FC236}">
              <a16:creationId xmlns:a16="http://schemas.microsoft.com/office/drawing/2014/main" id="{00000000-0008-0000-0000-00000D000000}"/>
            </a:ext>
          </a:extLst>
        </xdr:cNvPr>
        <xdr:cNvCxnSpPr/>
      </xdr:nvCxnSpPr>
      <xdr:spPr>
        <a:xfrm>
          <a:off x="5529264" y="909638"/>
          <a:ext cx="590549" cy="0"/>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61914</xdr:colOff>
      <xdr:row>13</xdr:row>
      <xdr:rowOff>157163</xdr:rowOff>
    </xdr:from>
    <xdr:to>
      <xdr:col>8</xdr:col>
      <xdr:colOff>652463</xdr:colOff>
      <xdr:row>13</xdr:row>
      <xdr:rowOff>157163</xdr:rowOff>
    </xdr:to>
    <xdr:cxnSp macro="">
      <xdr:nvCxnSpPr>
        <xdr:cNvPr id="15" name="Gerader Verbinder 14">
          <a:extLst>
            <a:ext uri="{FF2B5EF4-FFF2-40B4-BE49-F238E27FC236}">
              <a16:creationId xmlns:a16="http://schemas.microsoft.com/office/drawing/2014/main" id="{00000000-0008-0000-0000-00000F000000}"/>
            </a:ext>
          </a:extLst>
        </xdr:cNvPr>
        <xdr:cNvCxnSpPr/>
      </xdr:nvCxnSpPr>
      <xdr:spPr>
        <a:xfrm>
          <a:off x="4435477" y="919163"/>
          <a:ext cx="590549" cy="0"/>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395288</xdr:colOff>
      <xdr:row>20</xdr:row>
      <xdr:rowOff>117475</xdr:rowOff>
    </xdr:from>
    <xdr:to>
      <xdr:col>10</xdr:col>
      <xdr:colOff>223837</xdr:colOff>
      <xdr:row>20</xdr:row>
      <xdr:rowOff>117475</xdr:rowOff>
    </xdr:to>
    <xdr:cxnSp macro="">
      <xdr:nvCxnSpPr>
        <xdr:cNvPr id="16" name="Gerader Verbinder 15">
          <a:extLst>
            <a:ext uri="{FF2B5EF4-FFF2-40B4-BE49-F238E27FC236}">
              <a16:creationId xmlns:a16="http://schemas.microsoft.com/office/drawing/2014/main" id="{00000000-0008-0000-0000-000010000000}"/>
            </a:ext>
          </a:extLst>
        </xdr:cNvPr>
        <xdr:cNvCxnSpPr/>
      </xdr:nvCxnSpPr>
      <xdr:spPr>
        <a:xfrm>
          <a:off x="5530851" y="2212975"/>
          <a:ext cx="590549" cy="0"/>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366712</xdr:colOff>
      <xdr:row>20</xdr:row>
      <xdr:rowOff>128590</xdr:rowOff>
    </xdr:from>
    <xdr:to>
      <xdr:col>8</xdr:col>
      <xdr:colOff>366712</xdr:colOff>
      <xdr:row>22</xdr:row>
      <xdr:rowOff>95250</xdr:rowOff>
    </xdr:to>
    <xdr:cxnSp macro="">
      <xdr:nvCxnSpPr>
        <xdr:cNvPr id="17" name="Gerader Verbinder 16">
          <a:extLst>
            <a:ext uri="{FF2B5EF4-FFF2-40B4-BE49-F238E27FC236}">
              <a16:creationId xmlns:a16="http://schemas.microsoft.com/office/drawing/2014/main" id="{00000000-0008-0000-0000-000011000000}"/>
            </a:ext>
          </a:extLst>
        </xdr:cNvPr>
        <xdr:cNvCxnSpPr/>
      </xdr:nvCxnSpPr>
      <xdr:spPr>
        <a:xfrm flipV="1">
          <a:off x="5237162" y="2224090"/>
          <a:ext cx="0" cy="347660"/>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622299</xdr:colOff>
      <xdr:row>20</xdr:row>
      <xdr:rowOff>138114</xdr:rowOff>
    </xdr:from>
    <xdr:to>
      <xdr:col>9</xdr:col>
      <xdr:colOff>622299</xdr:colOff>
      <xdr:row>22</xdr:row>
      <xdr:rowOff>88900</xdr:rowOff>
    </xdr:to>
    <xdr:cxnSp macro="">
      <xdr:nvCxnSpPr>
        <xdr:cNvPr id="19" name="Gerader Verbinder 18">
          <a:extLst>
            <a:ext uri="{FF2B5EF4-FFF2-40B4-BE49-F238E27FC236}">
              <a16:creationId xmlns:a16="http://schemas.microsoft.com/office/drawing/2014/main" id="{00000000-0008-0000-0000-000013000000}"/>
            </a:ext>
          </a:extLst>
        </xdr:cNvPr>
        <xdr:cNvCxnSpPr/>
      </xdr:nvCxnSpPr>
      <xdr:spPr>
        <a:xfrm flipV="1">
          <a:off x="6254749" y="2233614"/>
          <a:ext cx="0" cy="331786"/>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361951</xdr:colOff>
      <xdr:row>14</xdr:row>
      <xdr:rowOff>9525</xdr:rowOff>
    </xdr:from>
    <xdr:to>
      <xdr:col>8</xdr:col>
      <xdr:colOff>238126</xdr:colOff>
      <xdr:row>16</xdr:row>
      <xdr:rowOff>142875</xdr:rowOff>
    </xdr:to>
    <xdr:sp macro="" textlink="">
      <xdr:nvSpPr>
        <xdr:cNvPr id="5" name="Textfeld 4">
          <a:extLst>
            <a:ext uri="{FF2B5EF4-FFF2-40B4-BE49-F238E27FC236}">
              <a16:creationId xmlns:a16="http://schemas.microsoft.com/office/drawing/2014/main" id="{00000000-0008-0000-0000-000005000000}"/>
            </a:ext>
          </a:extLst>
        </xdr:cNvPr>
        <xdr:cNvSpPr txBox="1"/>
      </xdr:nvSpPr>
      <xdr:spPr>
        <a:xfrm rot="16200000">
          <a:off x="4719639" y="1090612"/>
          <a:ext cx="51435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EF7D00"/>
              </a:solidFill>
              <a:latin typeface="Arial" panose="020B0604020202020204" pitchFamily="34" charset="0"/>
              <a:cs typeface="Arial" panose="020B0604020202020204" pitchFamily="34" charset="0"/>
            </a:rPr>
            <a:t>A</a:t>
          </a:r>
          <a:r>
            <a:rPr lang="en-US" sz="900" b="1">
              <a:solidFill>
                <a:srgbClr val="EF7D00"/>
              </a:solidFill>
              <a:latin typeface="Arial" panose="020B0604020202020204" pitchFamily="34" charset="0"/>
              <a:cs typeface="Arial" panose="020B0604020202020204" pitchFamily="34" charset="0"/>
            </a:rPr>
            <a:t>min</a:t>
          </a:r>
          <a:endParaRPr lang="en-US" sz="1200" b="1">
            <a:solidFill>
              <a:srgbClr val="EF7D00"/>
            </a:solidFill>
            <a:latin typeface="Arial" panose="020B0604020202020204" pitchFamily="34" charset="0"/>
            <a:cs typeface="Arial" panose="020B0604020202020204" pitchFamily="34" charset="0"/>
          </a:endParaRPr>
        </a:p>
      </xdr:txBody>
    </xdr:sp>
    <xdr:clientData/>
  </xdr:twoCellAnchor>
  <xdr:twoCellAnchor>
    <xdr:from>
      <xdr:col>9</xdr:col>
      <xdr:colOff>638175</xdr:colOff>
      <xdr:row>15</xdr:row>
      <xdr:rowOff>85725</xdr:rowOff>
    </xdr:from>
    <xdr:to>
      <xdr:col>10</xdr:col>
      <xdr:colOff>133350</xdr:colOff>
      <xdr:row>18</xdr:row>
      <xdr:rowOff>28575</xdr:rowOff>
    </xdr:to>
    <xdr:sp macro="" textlink="">
      <xdr:nvSpPr>
        <xdr:cNvPr id="14" name="Textfeld 13">
          <a:extLst>
            <a:ext uri="{FF2B5EF4-FFF2-40B4-BE49-F238E27FC236}">
              <a16:creationId xmlns:a16="http://schemas.microsoft.com/office/drawing/2014/main" id="{00000000-0008-0000-0000-00000E000000}"/>
            </a:ext>
          </a:extLst>
        </xdr:cNvPr>
        <xdr:cNvSpPr txBox="1"/>
      </xdr:nvSpPr>
      <xdr:spPr>
        <a:xfrm rot="16200000">
          <a:off x="6138863" y="1890712"/>
          <a:ext cx="51435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bg1">
                  <a:lumMod val="65000"/>
                </a:schemeClr>
              </a:solidFill>
              <a:latin typeface="Arial" panose="020B0604020202020204" pitchFamily="34" charset="0"/>
              <a:cs typeface="Arial" panose="020B0604020202020204" pitchFamily="34" charset="0"/>
            </a:rPr>
            <a:t>A</a:t>
          </a:r>
          <a:r>
            <a:rPr lang="en-US" sz="900" b="1">
              <a:solidFill>
                <a:schemeClr val="bg1">
                  <a:lumMod val="65000"/>
                </a:schemeClr>
              </a:solidFill>
              <a:latin typeface="Arial" panose="020B0604020202020204" pitchFamily="34" charset="0"/>
              <a:cs typeface="Arial" panose="020B0604020202020204" pitchFamily="34" charset="0"/>
            </a:rPr>
            <a:t>A</a:t>
          </a:r>
          <a:endParaRPr lang="en-US" sz="1200" b="1">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8</xdr:col>
      <xdr:colOff>209550</xdr:colOff>
      <xdr:row>13</xdr:row>
      <xdr:rowOff>158750</xdr:rowOff>
    </xdr:from>
    <xdr:to>
      <xdr:col>8</xdr:col>
      <xdr:colOff>209550</xdr:colOff>
      <xdr:row>17</xdr:row>
      <xdr:rowOff>57150</xdr:rowOff>
    </xdr:to>
    <xdr:cxnSp macro="">
      <xdr:nvCxnSpPr>
        <xdr:cNvPr id="10" name="Gerade Verbindung mit Pfeil 9">
          <a:extLst>
            <a:ext uri="{FF2B5EF4-FFF2-40B4-BE49-F238E27FC236}">
              <a16:creationId xmlns:a16="http://schemas.microsoft.com/office/drawing/2014/main" id="{00000000-0008-0000-0000-00000A000000}"/>
            </a:ext>
          </a:extLst>
        </xdr:cNvPr>
        <xdr:cNvCxnSpPr/>
      </xdr:nvCxnSpPr>
      <xdr:spPr>
        <a:xfrm>
          <a:off x="5080000" y="920750"/>
          <a:ext cx="0" cy="660400"/>
        </a:xfrm>
        <a:prstGeom prst="straightConnector1">
          <a:avLst/>
        </a:prstGeom>
        <a:ln>
          <a:solidFill>
            <a:srgbClr val="EF7D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133350</xdr:colOff>
      <xdr:row>13</xdr:row>
      <xdr:rowOff>152400</xdr:rowOff>
    </xdr:from>
    <xdr:to>
      <xdr:col>10</xdr:col>
      <xdr:colOff>133350</xdr:colOff>
      <xdr:row>20</xdr:row>
      <xdr:rowOff>120650</xdr:rowOff>
    </xdr:to>
    <xdr:cxnSp macro="">
      <xdr:nvCxnSpPr>
        <xdr:cNvPr id="20" name="Gerade Verbindung mit Pfeil 19">
          <a:extLst>
            <a:ext uri="{FF2B5EF4-FFF2-40B4-BE49-F238E27FC236}">
              <a16:creationId xmlns:a16="http://schemas.microsoft.com/office/drawing/2014/main" id="{00000000-0008-0000-0000-000014000000}"/>
            </a:ext>
          </a:extLst>
        </xdr:cNvPr>
        <xdr:cNvCxnSpPr/>
      </xdr:nvCxnSpPr>
      <xdr:spPr>
        <a:xfrm>
          <a:off x="6527800" y="914400"/>
          <a:ext cx="0" cy="1301750"/>
        </a:xfrm>
        <a:prstGeom prst="straightConnector1">
          <a:avLst/>
        </a:prstGeom>
        <a:ln>
          <a:solidFill>
            <a:srgbClr val="EF7D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652463</xdr:colOff>
      <xdr:row>20</xdr:row>
      <xdr:rowOff>185737</xdr:rowOff>
    </xdr:from>
    <xdr:to>
      <xdr:col>9</xdr:col>
      <xdr:colOff>404813</xdr:colOff>
      <xdr:row>22</xdr:row>
      <xdr:rowOff>61912</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5522913" y="2281237"/>
          <a:ext cx="51435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EF7D00"/>
              </a:solidFill>
              <a:latin typeface="Arial" panose="020B0604020202020204" pitchFamily="34" charset="0"/>
              <a:cs typeface="Arial" panose="020B0604020202020204" pitchFamily="34" charset="0"/>
            </a:rPr>
            <a:t>D</a:t>
          </a:r>
          <a:r>
            <a:rPr lang="en-US" sz="900" b="1">
              <a:solidFill>
                <a:srgbClr val="EF7D00"/>
              </a:solidFill>
              <a:latin typeface="Arial" panose="020B0604020202020204" pitchFamily="34" charset="0"/>
              <a:cs typeface="Arial" panose="020B0604020202020204" pitchFamily="34" charset="0"/>
            </a:rPr>
            <a:t>LF</a:t>
          </a:r>
          <a:endParaRPr lang="en-US" sz="1200" b="1">
            <a:solidFill>
              <a:srgbClr val="EF7D00"/>
            </a:solidFill>
            <a:latin typeface="Arial" panose="020B0604020202020204" pitchFamily="34" charset="0"/>
            <a:cs typeface="Arial" panose="020B0604020202020204" pitchFamily="34" charset="0"/>
          </a:endParaRPr>
        </a:p>
      </xdr:txBody>
    </xdr:sp>
    <xdr:clientData/>
  </xdr:twoCellAnchor>
  <xdr:twoCellAnchor>
    <xdr:from>
      <xdr:col>8</xdr:col>
      <xdr:colOff>368300</xdr:colOff>
      <xdr:row>22</xdr:row>
      <xdr:rowOff>25400</xdr:rowOff>
    </xdr:from>
    <xdr:to>
      <xdr:col>9</xdr:col>
      <xdr:colOff>615950</xdr:colOff>
      <xdr:row>22</xdr:row>
      <xdr:rowOff>25400</xdr:rowOff>
    </xdr:to>
    <xdr:cxnSp macro="">
      <xdr:nvCxnSpPr>
        <xdr:cNvPr id="27" name="Gerade Verbindung mit Pfeil 26">
          <a:extLst>
            <a:ext uri="{FF2B5EF4-FFF2-40B4-BE49-F238E27FC236}">
              <a16:creationId xmlns:a16="http://schemas.microsoft.com/office/drawing/2014/main" id="{00000000-0008-0000-0000-00001B000000}"/>
            </a:ext>
          </a:extLst>
        </xdr:cNvPr>
        <xdr:cNvCxnSpPr/>
      </xdr:nvCxnSpPr>
      <xdr:spPr>
        <a:xfrm>
          <a:off x="5238750" y="2501900"/>
          <a:ext cx="1009650" cy="0"/>
        </a:xfrm>
        <a:prstGeom prst="straightConnector1">
          <a:avLst/>
        </a:prstGeom>
        <a:ln>
          <a:solidFill>
            <a:srgbClr val="EF7D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34</xdr:row>
      <xdr:rowOff>120650</xdr:rowOff>
    </xdr:from>
    <xdr:to>
      <xdr:col>9</xdr:col>
      <xdr:colOff>425658</xdr:colOff>
      <xdr:row>36</xdr:row>
      <xdr:rowOff>152400</xdr:rowOff>
    </xdr:to>
    <xdr:cxnSp macro="">
      <xdr:nvCxnSpPr>
        <xdr:cNvPr id="39" name="Gerader Verbinder 38">
          <a:extLst>
            <a:ext uri="{FF2B5EF4-FFF2-40B4-BE49-F238E27FC236}">
              <a16:creationId xmlns:a16="http://schemas.microsoft.com/office/drawing/2014/main" id="{00000000-0008-0000-0000-000027000000}"/>
            </a:ext>
          </a:extLst>
        </xdr:cNvPr>
        <xdr:cNvCxnSpPr/>
      </xdr:nvCxnSpPr>
      <xdr:spPr>
        <a:xfrm flipH="1" flipV="1">
          <a:off x="5822950" y="4895850"/>
          <a:ext cx="235158" cy="412750"/>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673100</xdr:colOff>
      <xdr:row>33</xdr:row>
      <xdr:rowOff>114300</xdr:rowOff>
    </xdr:from>
    <xdr:to>
      <xdr:col>10</xdr:col>
      <xdr:colOff>131787</xdr:colOff>
      <xdr:row>35</xdr:row>
      <xdr:rowOff>120650</xdr:rowOff>
    </xdr:to>
    <xdr:cxnSp macro="">
      <xdr:nvCxnSpPr>
        <xdr:cNvPr id="40" name="Gerader Verbinder 39">
          <a:extLst>
            <a:ext uri="{FF2B5EF4-FFF2-40B4-BE49-F238E27FC236}">
              <a16:creationId xmlns:a16="http://schemas.microsoft.com/office/drawing/2014/main" id="{00000000-0008-0000-0000-000028000000}"/>
            </a:ext>
          </a:extLst>
        </xdr:cNvPr>
        <xdr:cNvCxnSpPr/>
      </xdr:nvCxnSpPr>
      <xdr:spPr>
        <a:xfrm flipH="1" flipV="1">
          <a:off x="6305550" y="4699000"/>
          <a:ext cx="220687" cy="387350"/>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57150</xdr:colOff>
      <xdr:row>29</xdr:row>
      <xdr:rowOff>101600</xdr:rowOff>
    </xdr:from>
    <xdr:to>
      <xdr:col>8</xdr:col>
      <xdr:colOff>387350</xdr:colOff>
      <xdr:row>30</xdr:row>
      <xdr:rowOff>97213</xdr:rowOff>
    </xdr:to>
    <xdr:cxnSp macro="">
      <xdr:nvCxnSpPr>
        <xdr:cNvPr id="43" name="Gerader Verbinder 42">
          <a:extLst>
            <a:ext uri="{FF2B5EF4-FFF2-40B4-BE49-F238E27FC236}">
              <a16:creationId xmlns:a16="http://schemas.microsoft.com/office/drawing/2014/main" id="{00000000-0008-0000-0000-00002B000000}"/>
            </a:ext>
          </a:extLst>
        </xdr:cNvPr>
        <xdr:cNvCxnSpPr/>
      </xdr:nvCxnSpPr>
      <xdr:spPr>
        <a:xfrm flipV="1">
          <a:off x="4927600" y="3924300"/>
          <a:ext cx="330200" cy="186113"/>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621580</xdr:colOff>
      <xdr:row>34</xdr:row>
      <xdr:rowOff>136524</xdr:rowOff>
    </xdr:from>
    <xdr:to>
      <xdr:col>9</xdr:col>
      <xdr:colOff>203200</xdr:colOff>
      <xdr:row>35</xdr:row>
      <xdr:rowOff>139700</xdr:rowOff>
    </xdr:to>
    <xdr:cxnSp macro="">
      <xdr:nvCxnSpPr>
        <xdr:cNvPr id="46" name="Gerader Verbinder 45">
          <a:extLst>
            <a:ext uri="{FF2B5EF4-FFF2-40B4-BE49-F238E27FC236}">
              <a16:creationId xmlns:a16="http://schemas.microsoft.com/office/drawing/2014/main" id="{00000000-0008-0000-0000-00002E000000}"/>
            </a:ext>
          </a:extLst>
        </xdr:cNvPr>
        <xdr:cNvCxnSpPr/>
      </xdr:nvCxnSpPr>
      <xdr:spPr>
        <a:xfrm flipV="1">
          <a:off x="5492030" y="4911724"/>
          <a:ext cx="343620" cy="193676"/>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406400</xdr:colOff>
      <xdr:row>35</xdr:row>
      <xdr:rowOff>63500</xdr:rowOff>
    </xdr:from>
    <xdr:to>
      <xdr:col>10</xdr:col>
      <xdr:colOff>90170</xdr:colOff>
      <xdr:row>36</xdr:row>
      <xdr:rowOff>120650</xdr:rowOff>
    </xdr:to>
    <xdr:cxnSp macro="">
      <xdr:nvCxnSpPr>
        <xdr:cNvPr id="50" name="Gerade Verbindung mit Pfeil 49">
          <a:extLst>
            <a:ext uri="{FF2B5EF4-FFF2-40B4-BE49-F238E27FC236}">
              <a16:creationId xmlns:a16="http://schemas.microsoft.com/office/drawing/2014/main" id="{00000000-0008-0000-0000-000032000000}"/>
            </a:ext>
          </a:extLst>
        </xdr:cNvPr>
        <xdr:cNvCxnSpPr/>
      </xdr:nvCxnSpPr>
      <xdr:spPr>
        <a:xfrm flipV="1">
          <a:off x="6038850" y="5029200"/>
          <a:ext cx="445770" cy="247650"/>
        </a:xfrm>
        <a:prstGeom prst="straightConnector1">
          <a:avLst/>
        </a:prstGeom>
        <a:ln>
          <a:solidFill>
            <a:srgbClr val="EF7D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382569</xdr:colOff>
      <xdr:row>31</xdr:row>
      <xdr:rowOff>140274</xdr:rowOff>
    </xdr:from>
    <xdr:to>
      <xdr:col>8</xdr:col>
      <xdr:colOff>639744</xdr:colOff>
      <xdr:row>33</xdr:row>
      <xdr:rowOff>146547</xdr:rowOff>
    </xdr:to>
    <xdr:sp macro="" textlink="">
      <xdr:nvSpPr>
        <xdr:cNvPr id="52" name="Textfeld 51">
          <a:extLst>
            <a:ext uri="{FF2B5EF4-FFF2-40B4-BE49-F238E27FC236}">
              <a16:creationId xmlns:a16="http://schemas.microsoft.com/office/drawing/2014/main" id="{00000000-0008-0000-0000-000034000000}"/>
            </a:ext>
          </a:extLst>
        </xdr:cNvPr>
        <xdr:cNvSpPr txBox="1"/>
      </xdr:nvSpPr>
      <xdr:spPr>
        <a:xfrm rot="3600000">
          <a:off x="5187970" y="4409023"/>
          <a:ext cx="387273"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bg1">
                  <a:lumMod val="65000"/>
                </a:schemeClr>
              </a:solidFill>
              <a:latin typeface="Arial" panose="020B0604020202020204" pitchFamily="34" charset="0"/>
              <a:cs typeface="Arial" panose="020B0604020202020204" pitchFamily="34" charset="0"/>
            </a:rPr>
            <a:t>A</a:t>
          </a:r>
          <a:r>
            <a:rPr lang="en-US" sz="800" b="1">
              <a:solidFill>
                <a:schemeClr val="bg1">
                  <a:lumMod val="65000"/>
                </a:schemeClr>
              </a:solidFill>
              <a:latin typeface="Arial" panose="020B0604020202020204" pitchFamily="34" charset="0"/>
              <a:cs typeface="Arial" panose="020B0604020202020204" pitchFamily="34" charset="0"/>
            </a:rPr>
            <a:t>A</a:t>
          </a:r>
          <a:endParaRPr lang="en-US" sz="1200" b="1">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8</xdr:col>
      <xdr:colOff>101600</xdr:colOff>
      <xdr:row>30</xdr:row>
      <xdr:rowOff>69850</xdr:rowOff>
    </xdr:from>
    <xdr:to>
      <xdr:col>8</xdr:col>
      <xdr:colOff>673100</xdr:colOff>
      <xdr:row>35</xdr:row>
      <xdr:rowOff>114300</xdr:rowOff>
    </xdr:to>
    <xdr:cxnSp macro="">
      <xdr:nvCxnSpPr>
        <xdr:cNvPr id="57" name="Gerade Verbindung mit Pfeil 56">
          <a:extLst>
            <a:ext uri="{FF2B5EF4-FFF2-40B4-BE49-F238E27FC236}">
              <a16:creationId xmlns:a16="http://schemas.microsoft.com/office/drawing/2014/main" id="{00000000-0008-0000-0000-000039000000}"/>
            </a:ext>
          </a:extLst>
        </xdr:cNvPr>
        <xdr:cNvCxnSpPr/>
      </xdr:nvCxnSpPr>
      <xdr:spPr>
        <a:xfrm>
          <a:off x="4972050" y="4083050"/>
          <a:ext cx="571500" cy="996950"/>
        </a:xfrm>
        <a:prstGeom prst="straightConnector1">
          <a:avLst/>
        </a:prstGeom>
        <a:ln>
          <a:solidFill>
            <a:srgbClr val="EF7D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158750</xdr:colOff>
      <xdr:row>84</xdr:row>
      <xdr:rowOff>69312</xdr:rowOff>
    </xdr:from>
    <xdr:to>
      <xdr:col>10</xdr:col>
      <xdr:colOff>203200</xdr:colOff>
      <xdr:row>89</xdr:row>
      <xdr:rowOff>127000</xdr:rowOff>
    </xdr:to>
    <xdr:sp macro="" textlink="">
      <xdr:nvSpPr>
        <xdr:cNvPr id="61" name="Rechteck 60">
          <a:extLst>
            <a:ext uri="{FF2B5EF4-FFF2-40B4-BE49-F238E27FC236}">
              <a16:creationId xmlns:a16="http://schemas.microsoft.com/office/drawing/2014/main" id="{00000000-0008-0000-0000-00003D000000}"/>
            </a:ext>
          </a:extLst>
        </xdr:cNvPr>
        <xdr:cNvSpPr/>
      </xdr:nvSpPr>
      <xdr:spPr>
        <a:xfrm>
          <a:off x="5029200" y="8679912"/>
          <a:ext cx="1568450" cy="1010188"/>
        </a:xfrm>
        <a:prstGeom prst="rect">
          <a:avLst/>
        </a:prstGeom>
        <a:solidFill>
          <a:schemeClr val="bg2">
            <a:lumMod val="90000"/>
          </a:schemeClr>
        </a:solidFill>
        <a:ln>
          <a:solidFill>
            <a:sysClr val="windowText" lastClr="000000"/>
          </a:solidFill>
        </a:ln>
        <a:scene3d>
          <a:camera prst="isometricTopUp"/>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742950</xdr:colOff>
      <xdr:row>84</xdr:row>
      <xdr:rowOff>66675</xdr:rowOff>
    </xdr:from>
    <xdr:to>
      <xdr:col>9</xdr:col>
      <xdr:colOff>371475</xdr:colOff>
      <xdr:row>89</xdr:row>
      <xdr:rowOff>104775</xdr:rowOff>
    </xdr:to>
    <xdr:cxnSp macro="">
      <xdr:nvCxnSpPr>
        <xdr:cNvPr id="62" name="Gerade Verbindung mit Pfeil 61">
          <a:extLst>
            <a:ext uri="{FF2B5EF4-FFF2-40B4-BE49-F238E27FC236}">
              <a16:creationId xmlns:a16="http://schemas.microsoft.com/office/drawing/2014/main" id="{00000000-0008-0000-0000-00003E000000}"/>
            </a:ext>
          </a:extLst>
        </xdr:cNvPr>
        <xdr:cNvCxnSpPr/>
      </xdr:nvCxnSpPr>
      <xdr:spPr>
        <a:xfrm flipH="1">
          <a:off x="6372225" y="9172575"/>
          <a:ext cx="390525" cy="990600"/>
        </a:xfrm>
        <a:prstGeom prst="straightConnector1">
          <a:avLst/>
        </a:prstGeom>
        <a:ln>
          <a:solidFill>
            <a:srgbClr val="EF7D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718392</xdr:colOff>
      <xdr:row>85</xdr:row>
      <xdr:rowOff>147439</xdr:rowOff>
    </xdr:from>
    <xdr:to>
      <xdr:col>9</xdr:col>
      <xdr:colOff>213567</xdr:colOff>
      <xdr:row>87</xdr:row>
      <xdr:rowOff>139449</xdr:rowOff>
    </xdr:to>
    <xdr:sp macro="" textlink="">
      <xdr:nvSpPr>
        <xdr:cNvPr id="65" name="Textfeld 64">
          <a:extLst>
            <a:ext uri="{FF2B5EF4-FFF2-40B4-BE49-F238E27FC236}">
              <a16:creationId xmlns:a16="http://schemas.microsoft.com/office/drawing/2014/main" id="{00000000-0008-0000-0000-000041000000}"/>
            </a:ext>
          </a:extLst>
        </xdr:cNvPr>
        <xdr:cNvSpPr txBox="1"/>
      </xdr:nvSpPr>
      <xdr:spPr>
        <a:xfrm rot="17502762">
          <a:off x="5530925" y="9006456"/>
          <a:ext cx="37301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EF7D00"/>
              </a:solidFill>
              <a:latin typeface="Arial" panose="020B0604020202020204" pitchFamily="34" charset="0"/>
              <a:cs typeface="Arial" panose="020B0604020202020204" pitchFamily="34" charset="0"/>
            </a:rPr>
            <a:t>D</a:t>
          </a:r>
          <a:r>
            <a:rPr lang="en-US" sz="800" b="1">
              <a:solidFill>
                <a:srgbClr val="EF7D00"/>
              </a:solidFill>
              <a:latin typeface="Arial" panose="020B0604020202020204" pitchFamily="34" charset="0"/>
              <a:cs typeface="Arial" panose="020B0604020202020204" pitchFamily="34" charset="0"/>
            </a:rPr>
            <a:t>B</a:t>
          </a:r>
          <a:endParaRPr lang="en-US" sz="1200" b="1">
            <a:solidFill>
              <a:srgbClr val="EF7D00"/>
            </a:solidFill>
            <a:latin typeface="Arial" panose="020B0604020202020204" pitchFamily="34" charset="0"/>
            <a:cs typeface="Arial" panose="020B0604020202020204" pitchFamily="34" charset="0"/>
          </a:endParaRPr>
        </a:p>
      </xdr:txBody>
    </xdr:sp>
    <xdr:clientData/>
  </xdr:twoCellAnchor>
  <xdr:twoCellAnchor>
    <xdr:from>
      <xdr:col>9</xdr:col>
      <xdr:colOff>482600</xdr:colOff>
      <xdr:row>87</xdr:row>
      <xdr:rowOff>171450</xdr:rowOff>
    </xdr:from>
    <xdr:to>
      <xdr:col>9</xdr:col>
      <xdr:colOff>755650</xdr:colOff>
      <xdr:row>89</xdr:row>
      <xdr:rowOff>47625</xdr:rowOff>
    </xdr:to>
    <xdr:sp macro="" textlink="">
      <xdr:nvSpPr>
        <xdr:cNvPr id="66" name="Textfeld 65">
          <a:extLst>
            <a:ext uri="{FF2B5EF4-FFF2-40B4-BE49-F238E27FC236}">
              <a16:creationId xmlns:a16="http://schemas.microsoft.com/office/drawing/2014/main" id="{00000000-0008-0000-0000-000042000000}"/>
            </a:ext>
          </a:extLst>
        </xdr:cNvPr>
        <xdr:cNvSpPr txBox="1"/>
      </xdr:nvSpPr>
      <xdr:spPr>
        <a:xfrm>
          <a:off x="6115050" y="9353550"/>
          <a:ext cx="2730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bg1">
                  <a:lumMod val="65000"/>
                </a:schemeClr>
              </a:solidFill>
              <a:latin typeface="Arial" panose="020B0604020202020204" pitchFamily="34" charset="0"/>
              <a:cs typeface="Arial" panose="020B0604020202020204" pitchFamily="34" charset="0"/>
            </a:rPr>
            <a:t>L</a:t>
          </a:r>
        </a:p>
      </xdr:txBody>
    </xdr:sp>
    <xdr:clientData/>
  </xdr:twoCellAnchor>
  <xdr:twoCellAnchor>
    <xdr:from>
      <xdr:col>8</xdr:col>
      <xdr:colOff>165100</xdr:colOff>
      <xdr:row>88</xdr:row>
      <xdr:rowOff>76200</xdr:rowOff>
    </xdr:from>
    <xdr:to>
      <xdr:col>8</xdr:col>
      <xdr:colOff>438150</xdr:colOff>
      <xdr:row>89</xdr:row>
      <xdr:rowOff>142875</xdr:rowOff>
    </xdr:to>
    <xdr:sp macro="" textlink="">
      <xdr:nvSpPr>
        <xdr:cNvPr id="67" name="Textfeld 66">
          <a:extLst>
            <a:ext uri="{FF2B5EF4-FFF2-40B4-BE49-F238E27FC236}">
              <a16:creationId xmlns:a16="http://schemas.microsoft.com/office/drawing/2014/main" id="{00000000-0008-0000-0000-000043000000}"/>
            </a:ext>
          </a:extLst>
        </xdr:cNvPr>
        <xdr:cNvSpPr txBox="1"/>
      </xdr:nvSpPr>
      <xdr:spPr>
        <a:xfrm>
          <a:off x="5035550" y="9448800"/>
          <a:ext cx="2730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bg1">
                  <a:lumMod val="65000"/>
                </a:schemeClr>
              </a:solidFill>
              <a:latin typeface="Arial" panose="020B0604020202020204" pitchFamily="34" charset="0"/>
              <a:cs typeface="Arial" panose="020B0604020202020204" pitchFamily="34" charset="0"/>
            </a:rPr>
            <a:t>B</a:t>
          </a:r>
        </a:p>
      </xdr:txBody>
    </xdr:sp>
    <xdr:clientData/>
  </xdr:twoCellAnchor>
  <xdr:twoCellAnchor>
    <xdr:from>
      <xdr:col>9</xdr:col>
      <xdr:colOff>441324</xdr:colOff>
      <xdr:row>63</xdr:row>
      <xdr:rowOff>174626</xdr:rowOff>
    </xdr:from>
    <xdr:to>
      <xdr:col>10</xdr:col>
      <xdr:colOff>193674</xdr:colOff>
      <xdr:row>65</xdr:row>
      <xdr:rowOff>50801</xdr:rowOff>
    </xdr:to>
    <xdr:sp macro="" textlink="">
      <xdr:nvSpPr>
        <xdr:cNvPr id="41" name="Textfeld 40">
          <a:extLst>
            <a:ext uri="{FF2B5EF4-FFF2-40B4-BE49-F238E27FC236}">
              <a16:creationId xmlns:a16="http://schemas.microsoft.com/office/drawing/2014/main" id="{00000000-0008-0000-0000-000029000000}"/>
            </a:ext>
          </a:extLst>
        </xdr:cNvPr>
        <xdr:cNvSpPr txBox="1"/>
      </xdr:nvSpPr>
      <xdr:spPr>
        <a:xfrm rot="19894722">
          <a:off x="6070599" y="8328026"/>
          <a:ext cx="5143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EF7D00"/>
              </a:solidFill>
              <a:latin typeface="Arial" panose="020B0604020202020204" pitchFamily="34" charset="0"/>
              <a:cs typeface="Arial" panose="020B0604020202020204" pitchFamily="34" charset="0"/>
            </a:rPr>
            <a:t>X</a:t>
          </a:r>
          <a:r>
            <a:rPr lang="en-US" sz="800" b="1">
              <a:solidFill>
                <a:srgbClr val="EF7D00"/>
              </a:solidFill>
              <a:latin typeface="Arial" panose="020B0604020202020204" pitchFamily="34" charset="0"/>
              <a:cs typeface="Arial" panose="020B0604020202020204" pitchFamily="34" charset="0"/>
            </a:rPr>
            <a:t>LF</a:t>
          </a:r>
          <a:endParaRPr lang="en-US" sz="1200" b="1">
            <a:solidFill>
              <a:srgbClr val="EF7D00"/>
            </a:solidFill>
            <a:latin typeface="Arial" panose="020B0604020202020204" pitchFamily="34" charset="0"/>
            <a:cs typeface="Arial" panose="020B0604020202020204" pitchFamily="34" charset="0"/>
          </a:endParaRPr>
        </a:p>
      </xdr:txBody>
    </xdr:sp>
    <xdr:clientData/>
  </xdr:twoCellAnchor>
  <xdr:twoCellAnchor>
    <xdr:from>
      <xdr:col>9</xdr:col>
      <xdr:colOff>355600</xdr:colOff>
      <xdr:row>63</xdr:row>
      <xdr:rowOff>127000</xdr:rowOff>
    </xdr:from>
    <xdr:to>
      <xdr:col>9</xdr:col>
      <xdr:colOff>590758</xdr:colOff>
      <xdr:row>65</xdr:row>
      <xdr:rowOff>158750</xdr:rowOff>
    </xdr:to>
    <xdr:cxnSp macro="">
      <xdr:nvCxnSpPr>
        <xdr:cNvPr id="42" name="Gerader Verbinder 41">
          <a:extLst>
            <a:ext uri="{FF2B5EF4-FFF2-40B4-BE49-F238E27FC236}">
              <a16:creationId xmlns:a16="http://schemas.microsoft.com/office/drawing/2014/main" id="{00000000-0008-0000-0000-00002A000000}"/>
            </a:ext>
          </a:extLst>
        </xdr:cNvPr>
        <xdr:cNvCxnSpPr/>
      </xdr:nvCxnSpPr>
      <xdr:spPr>
        <a:xfrm flipH="1" flipV="1">
          <a:off x="5984875" y="8280400"/>
          <a:ext cx="235158" cy="412750"/>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641350</xdr:colOff>
      <xdr:row>63</xdr:row>
      <xdr:rowOff>6350</xdr:rowOff>
    </xdr:from>
    <xdr:to>
      <xdr:col>10</xdr:col>
      <xdr:colOff>100037</xdr:colOff>
      <xdr:row>65</xdr:row>
      <xdr:rowOff>12700</xdr:rowOff>
    </xdr:to>
    <xdr:cxnSp macro="">
      <xdr:nvCxnSpPr>
        <xdr:cNvPr id="44" name="Gerader Verbinder 43">
          <a:extLst>
            <a:ext uri="{FF2B5EF4-FFF2-40B4-BE49-F238E27FC236}">
              <a16:creationId xmlns:a16="http://schemas.microsoft.com/office/drawing/2014/main" id="{00000000-0008-0000-0000-00002C000000}"/>
            </a:ext>
          </a:extLst>
        </xdr:cNvPr>
        <xdr:cNvCxnSpPr/>
      </xdr:nvCxnSpPr>
      <xdr:spPr>
        <a:xfrm flipH="1" flipV="1">
          <a:off x="6273800" y="7461250"/>
          <a:ext cx="220687" cy="387350"/>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571500</xdr:colOff>
      <xdr:row>64</xdr:row>
      <xdr:rowOff>165100</xdr:rowOff>
    </xdr:from>
    <xdr:to>
      <xdr:col>10</xdr:col>
      <xdr:colOff>83820</xdr:colOff>
      <xdr:row>65</xdr:row>
      <xdr:rowOff>127000</xdr:rowOff>
    </xdr:to>
    <xdr:cxnSp macro="">
      <xdr:nvCxnSpPr>
        <xdr:cNvPr id="45" name="Gerade Verbindung mit Pfeil 44">
          <a:extLst>
            <a:ext uri="{FF2B5EF4-FFF2-40B4-BE49-F238E27FC236}">
              <a16:creationId xmlns:a16="http://schemas.microsoft.com/office/drawing/2014/main" id="{00000000-0008-0000-0000-00002D000000}"/>
            </a:ext>
          </a:extLst>
        </xdr:cNvPr>
        <xdr:cNvCxnSpPr/>
      </xdr:nvCxnSpPr>
      <xdr:spPr>
        <a:xfrm flipV="1">
          <a:off x="6203950" y="7810500"/>
          <a:ext cx="274320" cy="152400"/>
        </a:xfrm>
        <a:prstGeom prst="straightConnector1">
          <a:avLst/>
        </a:prstGeom>
        <a:ln>
          <a:solidFill>
            <a:srgbClr val="EF7D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133350</xdr:colOff>
      <xdr:row>61</xdr:row>
      <xdr:rowOff>50800</xdr:rowOff>
    </xdr:from>
    <xdr:to>
      <xdr:col>11</xdr:col>
      <xdr:colOff>88900</xdr:colOff>
      <xdr:row>62</xdr:row>
      <xdr:rowOff>165100</xdr:rowOff>
    </xdr:to>
    <xdr:cxnSp macro="">
      <xdr:nvCxnSpPr>
        <xdr:cNvPr id="47" name="Gerader Verbinder 46">
          <a:extLst>
            <a:ext uri="{FF2B5EF4-FFF2-40B4-BE49-F238E27FC236}">
              <a16:creationId xmlns:a16="http://schemas.microsoft.com/office/drawing/2014/main" id="{00000000-0008-0000-0000-00002F000000}"/>
            </a:ext>
          </a:extLst>
        </xdr:cNvPr>
        <xdr:cNvCxnSpPr/>
      </xdr:nvCxnSpPr>
      <xdr:spPr>
        <a:xfrm flipH="1" flipV="1">
          <a:off x="6527800" y="7124700"/>
          <a:ext cx="311150" cy="304800"/>
        </a:xfrm>
        <a:prstGeom prst="line">
          <a:avLst/>
        </a:prstGeom>
        <a:ln>
          <a:solidFill>
            <a:srgbClr val="EF7D00"/>
          </a:solidFill>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647700</xdr:colOff>
      <xdr:row>63</xdr:row>
      <xdr:rowOff>12700</xdr:rowOff>
    </xdr:from>
    <xdr:to>
      <xdr:col>10</xdr:col>
      <xdr:colOff>171450</xdr:colOff>
      <xdr:row>64</xdr:row>
      <xdr:rowOff>146050</xdr:rowOff>
    </xdr:to>
    <xdr:cxnSp macro="">
      <xdr:nvCxnSpPr>
        <xdr:cNvPr id="51" name="Gerader Verbinder 50">
          <a:extLst>
            <a:ext uri="{FF2B5EF4-FFF2-40B4-BE49-F238E27FC236}">
              <a16:creationId xmlns:a16="http://schemas.microsoft.com/office/drawing/2014/main" id="{00000000-0008-0000-0000-000033000000}"/>
            </a:ext>
          </a:extLst>
        </xdr:cNvPr>
        <xdr:cNvCxnSpPr/>
      </xdr:nvCxnSpPr>
      <xdr:spPr>
        <a:xfrm flipH="1" flipV="1">
          <a:off x="6280150" y="7467600"/>
          <a:ext cx="285750" cy="323850"/>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146050</xdr:colOff>
      <xdr:row>62</xdr:row>
      <xdr:rowOff>139700</xdr:rowOff>
    </xdr:from>
    <xdr:to>
      <xdr:col>11</xdr:col>
      <xdr:colOff>31750</xdr:colOff>
      <xdr:row>64</xdr:row>
      <xdr:rowOff>101600</xdr:rowOff>
    </xdr:to>
    <xdr:cxnSp macro="">
      <xdr:nvCxnSpPr>
        <xdr:cNvPr id="53" name="Gerade Verbindung mit Pfeil 52">
          <a:extLst>
            <a:ext uri="{FF2B5EF4-FFF2-40B4-BE49-F238E27FC236}">
              <a16:creationId xmlns:a16="http://schemas.microsoft.com/office/drawing/2014/main" id="{00000000-0008-0000-0000-000035000000}"/>
            </a:ext>
          </a:extLst>
        </xdr:cNvPr>
        <xdr:cNvCxnSpPr/>
      </xdr:nvCxnSpPr>
      <xdr:spPr>
        <a:xfrm flipV="1">
          <a:off x="6540500" y="7404100"/>
          <a:ext cx="241300" cy="342900"/>
        </a:xfrm>
        <a:prstGeom prst="straightConnector1">
          <a:avLst/>
        </a:prstGeom>
        <a:ln>
          <a:solidFill>
            <a:srgbClr val="EF7D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90486</xdr:colOff>
      <xdr:row>61</xdr:row>
      <xdr:rowOff>109537</xdr:rowOff>
    </xdr:from>
    <xdr:to>
      <xdr:col>10</xdr:col>
      <xdr:colOff>344486</xdr:colOff>
      <xdr:row>64</xdr:row>
      <xdr:rowOff>52387</xdr:rowOff>
    </xdr:to>
    <xdr:sp macro="" textlink="">
      <xdr:nvSpPr>
        <xdr:cNvPr id="55" name="Textfeld 54">
          <a:extLst>
            <a:ext uri="{FF2B5EF4-FFF2-40B4-BE49-F238E27FC236}">
              <a16:creationId xmlns:a16="http://schemas.microsoft.com/office/drawing/2014/main" id="{00000000-0008-0000-0000-000037000000}"/>
            </a:ext>
          </a:extLst>
        </xdr:cNvPr>
        <xdr:cNvSpPr txBox="1"/>
      </xdr:nvSpPr>
      <xdr:spPr>
        <a:xfrm rot="18236182">
          <a:off x="7113586" y="8012112"/>
          <a:ext cx="51435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EF7D00"/>
              </a:solidFill>
              <a:latin typeface="Arial" panose="020B0604020202020204" pitchFamily="34" charset="0"/>
              <a:cs typeface="Arial" panose="020B0604020202020204" pitchFamily="34" charset="0"/>
            </a:rPr>
            <a:t>Y</a:t>
          </a:r>
          <a:r>
            <a:rPr lang="en-US" sz="800" b="1">
              <a:solidFill>
                <a:srgbClr val="EF7D00"/>
              </a:solidFill>
              <a:latin typeface="Arial" panose="020B0604020202020204" pitchFamily="34" charset="0"/>
              <a:cs typeface="Arial" panose="020B0604020202020204" pitchFamily="34" charset="0"/>
            </a:rPr>
            <a:t>LF</a:t>
          </a:r>
          <a:endParaRPr lang="en-US" sz="1200" b="1">
            <a:solidFill>
              <a:srgbClr val="EF7D00"/>
            </a:solidFill>
            <a:latin typeface="Arial" panose="020B0604020202020204" pitchFamily="34" charset="0"/>
            <a:cs typeface="Arial" panose="020B0604020202020204" pitchFamily="34" charset="0"/>
          </a:endParaRPr>
        </a:p>
      </xdr:txBody>
    </xdr:sp>
    <xdr:clientData/>
  </xdr:twoCellAnchor>
  <xdr:twoCellAnchor>
    <xdr:from>
      <xdr:col>8</xdr:col>
      <xdr:colOff>349250</xdr:colOff>
      <xdr:row>54</xdr:row>
      <xdr:rowOff>149227</xdr:rowOff>
    </xdr:from>
    <xdr:to>
      <xdr:col>8</xdr:col>
      <xdr:colOff>654050</xdr:colOff>
      <xdr:row>57</xdr:row>
      <xdr:rowOff>112713</xdr:rowOff>
    </xdr:to>
    <xdr:cxnSp macro="">
      <xdr:nvCxnSpPr>
        <xdr:cNvPr id="56" name="Gerader Verbinder 55">
          <a:extLst>
            <a:ext uri="{FF2B5EF4-FFF2-40B4-BE49-F238E27FC236}">
              <a16:creationId xmlns:a16="http://schemas.microsoft.com/office/drawing/2014/main" id="{00000000-0008-0000-0000-000038000000}"/>
            </a:ext>
          </a:extLst>
        </xdr:cNvPr>
        <xdr:cNvCxnSpPr/>
      </xdr:nvCxnSpPr>
      <xdr:spPr>
        <a:xfrm flipH="1" flipV="1">
          <a:off x="5219700" y="5889627"/>
          <a:ext cx="304800" cy="534986"/>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628650</xdr:colOff>
      <xdr:row>54</xdr:row>
      <xdr:rowOff>57150</xdr:rowOff>
    </xdr:from>
    <xdr:to>
      <xdr:col>9</xdr:col>
      <xdr:colOff>127000</xdr:colOff>
      <xdr:row>56</xdr:row>
      <xdr:rowOff>122236</xdr:rowOff>
    </xdr:to>
    <xdr:cxnSp macro="">
      <xdr:nvCxnSpPr>
        <xdr:cNvPr id="58" name="Gerader Verbinder 57">
          <a:extLst>
            <a:ext uri="{FF2B5EF4-FFF2-40B4-BE49-F238E27FC236}">
              <a16:creationId xmlns:a16="http://schemas.microsoft.com/office/drawing/2014/main" id="{00000000-0008-0000-0000-00003A000000}"/>
            </a:ext>
          </a:extLst>
        </xdr:cNvPr>
        <xdr:cNvCxnSpPr/>
      </xdr:nvCxnSpPr>
      <xdr:spPr>
        <a:xfrm flipH="1" flipV="1">
          <a:off x="5499100" y="5797550"/>
          <a:ext cx="260350" cy="446086"/>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381000</xdr:colOff>
      <xdr:row>54</xdr:row>
      <xdr:rowOff>120651</xdr:rowOff>
    </xdr:from>
    <xdr:to>
      <xdr:col>8</xdr:col>
      <xdr:colOff>654050</xdr:colOff>
      <xdr:row>55</xdr:row>
      <xdr:rowOff>12700</xdr:rowOff>
    </xdr:to>
    <xdr:cxnSp macro="">
      <xdr:nvCxnSpPr>
        <xdr:cNvPr id="59" name="Gerade Verbindung mit Pfeil 58">
          <a:extLst>
            <a:ext uri="{FF2B5EF4-FFF2-40B4-BE49-F238E27FC236}">
              <a16:creationId xmlns:a16="http://schemas.microsoft.com/office/drawing/2014/main" id="{00000000-0008-0000-0000-00003B000000}"/>
            </a:ext>
          </a:extLst>
        </xdr:cNvPr>
        <xdr:cNvCxnSpPr/>
      </xdr:nvCxnSpPr>
      <xdr:spPr>
        <a:xfrm flipV="1">
          <a:off x="5251450" y="5861051"/>
          <a:ext cx="273050" cy="82549"/>
        </a:xfrm>
        <a:prstGeom prst="straightConnector1">
          <a:avLst/>
        </a:prstGeom>
        <a:ln>
          <a:solidFill>
            <a:srgbClr val="EF7D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254000</xdr:colOff>
      <xdr:row>53</xdr:row>
      <xdr:rowOff>95250</xdr:rowOff>
    </xdr:from>
    <xdr:to>
      <xdr:col>9</xdr:col>
      <xdr:colOff>6350</xdr:colOff>
      <xdr:row>54</xdr:row>
      <xdr:rowOff>161925</xdr:rowOff>
    </xdr:to>
    <xdr:sp macro="" textlink="">
      <xdr:nvSpPr>
        <xdr:cNvPr id="60" name="Textfeld 59">
          <a:extLst>
            <a:ext uri="{FF2B5EF4-FFF2-40B4-BE49-F238E27FC236}">
              <a16:creationId xmlns:a16="http://schemas.microsoft.com/office/drawing/2014/main" id="{00000000-0008-0000-0000-00003C000000}"/>
            </a:ext>
          </a:extLst>
        </xdr:cNvPr>
        <xdr:cNvSpPr txBox="1"/>
      </xdr:nvSpPr>
      <xdr:spPr>
        <a:xfrm rot="20819500">
          <a:off x="5124450" y="5645150"/>
          <a:ext cx="5143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bg1">
                  <a:lumMod val="65000"/>
                </a:schemeClr>
              </a:solidFill>
              <a:latin typeface="Arial" panose="020B0604020202020204" pitchFamily="34" charset="0"/>
              <a:cs typeface="Arial" panose="020B0604020202020204" pitchFamily="34" charset="0"/>
            </a:rPr>
            <a:t>A</a:t>
          </a:r>
          <a:r>
            <a:rPr lang="en-US" sz="800" b="1">
              <a:solidFill>
                <a:schemeClr val="bg1">
                  <a:lumMod val="65000"/>
                </a:schemeClr>
              </a:solidFill>
              <a:latin typeface="Arial" panose="020B0604020202020204" pitchFamily="34" charset="0"/>
              <a:cs typeface="Arial" panose="020B0604020202020204" pitchFamily="34" charset="0"/>
            </a:rPr>
            <a:t>LED</a:t>
          </a:r>
          <a:endParaRPr lang="en-US" sz="1200" b="1">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8</xdr:col>
      <xdr:colOff>285750</xdr:colOff>
      <xdr:row>58</xdr:row>
      <xdr:rowOff>25400</xdr:rowOff>
    </xdr:from>
    <xdr:to>
      <xdr:col>8</xdr:col>
      <xdr:colOff>615950</xdr:colOff>
      <xdr:row>59</xdr:row>
      <xdr:rowOff>21013</xdr:rowOff>
    </xdr:to>
    <xdr:cxnSp macro="">
      <xdr:nvCxnSpPr>
        <xdr:cNvPr id="63" name="Gerader Verbinder 62">
          <a:extLst>
            <a:ext uri="{FF2B5EF4-FFF2-40B4-BE49-F238E27FC236}">
              <a16:creationId xmlns:a16="http://schemas.microsoft.com/office/drawing/2014/main" id="{00000000-0008-0000-0000-00003F000000}"/>
            </a:ext>
          </a:extLst>
        </xdr:cNvPr>
        <xdr:cNvCxnSpPr/>
      </xdr:nvCxnSpPr>
      <xdr:spPr>
        <a:xfrm flipV="1">
          <a:off x="5156200" y="6527800"/>
          <a:ext cx="330200" cy="186113"/>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107230</xdr:colOff>
      <xdr:row>63</xdr:row>
      <xdr:rowOff>139700</xdr:rowOff>
    </xdr:from>
    <xdr:to>
      <xdr:col>9</xdr:col>
      <xdr:colOff>366352</xdr:colOff>
      <xdr:row>64</xdr:row>
      <xdr:rowOff>95250</xdr:rowOff>
    </xdr:to>
    <xdr:cxnSp macro="">
      <xdr:nvCxnSpPr>
        <xdr:cNvPr id="64" name="Gerader Verbinder 63">
          <a:extLst>
            <a:ext uri="{FF2B5EF4-FFF2-40B4-BE49-F238E27FC236}">
              <a16:creationId xmlns:a16="http://schemas.microsoft.com/office/drawing/2014/main" id="{00000000-0008-0000-0000-000040000000}"/>
            </a:ext>
          </a:extLst>
        </xdr:cNvPr>
        <xdr:cNvCxnSpPr/>
      </xdr:nvCxnSpPr>
      <xdr:spPr>
        <a:xfrm flipV="1">
          <a:off x="5739680" y="7594600"/>
          <a:ext cx="259122" cy="146050"/>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611169</xdr:colOff>
      <xdr:row>60</xdr:row>
      <xdr:rowOff>64074</xdr:rowOff>
    </xdr:from>
    <xdr:to>
      <xdr:col>9</xdr:col>
      <xdr:colOff>106344</xdr:colOff>
      <xdr:row>62</xdr:row>
      <xdr:rowOff>70347</xdr:rowOff>
    </xdr:to>
    <xdr:sp macro="" textlink="">
      <xdr:nvSpPr>
        <xdr:cNvPr id="68" name="Textfeld 67">
          <a:extLst>
            <a:ext uri="{FF2B5EF4-FFF2-40B4-BE49-F238E27FC236}">
              <a16:creationId xmlns:a16="http://schemas.microsoft.com/office/drawing/2014/main" id="{00000000-0008-0000-0000-000044000000}"/>
            </a:ext>
          </a:extLst>
        </xdr:cNvPr>
        <xdr:cNvSpPr txBox="1"/>
      </xdr:nvSpPr>
      <xdr:spPr>
        <a:xfrm rot="3600000">
          <a:off x="5416570" y="7012523"/>
          <a:ext cx="387273"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bg1">
                  <a:lumMod val="65000"/>
                </a:schemeClr>
              </a:solidFill>
              <a:latin typeface="Arial" panose="020B0604020202020204" pitchFamily="34" charset="0"/>
              <a:cs typeface="Arial" panose="020B0604020202020204" pitchFamily="34" charset="0"/>
            </a:rPr>
            <a:t>A</a:t>
          </a:r>
          <a:r>
            <a:rPr lang="en-US" sz="800" b="1">
              <a:solidFill>
                <a:schemeClr val="bg1">
                  <a:lumMod val="65000"/>
                </a:schemeClr>
              </a:solidFill>
              <a:latin typeface="Arial" panose="020B0604020202020204" pitchFamily="34" charset="0"/>
              <a:cs typeface="Arial" panose="020B0604020202020204" pitchFamily="34" charset="0"/>
            </a:rPr>
            <a:t>A</a:t>
          </a:r>
          <a:endParaRPr lang="en-US" sz="1200" b="1">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8</xdr:col>
      <xdr:colOff>330200</xdr:colOff>
      <xdr:row>58</xdr:row>
      <xdr:rowOff>184150</xdr:rowOff>
    </xdr:from>
    <xdr:to>
      <xdr:col>9</xdr:col>
      <xdr:colOff>161541</xdr:colOff>
      <xdr:row>64</xdr:row>
      <xdr:rowOff>76200</xdr:rowOff>
    </xdr:to>
    <xdr:cxnSp macro="">
      <xdr:nvCxnSpPr>
        <xdr:cNvPr id="69" name="Gerade Verbindung mit Pfeil 68">
          <a:extLst>
            <a:ext uri="{FF2B5EF4-FFF2-40B4-BE49-F238E27FC236}">
              <a16:creationId xmlns:a16="http://schemas.microsoft.com/office/drawing/2014/main" id="{00000000-0008-0000-0000-000045000000}"/>
            </a:ext>
          </a:extLst>
        </xdr:cNvPr>
        <xdr:cNvCxnSpPr/>
      </xdr:nvCxnSpPr>
      <xdr:spPr>
        <a:xfrm>
          <a:off x="5200650" y="6686550"/>
          <a:ext cx="593341" cy="1035050"/>
        </a:xfrm>
        <a:prstGeom prst="straightConnector1">
          <a:avLst/>
        </a:prstGeom>
        <a:ln>
          <a:solidFill>
            <a:srgbClr val="EF7D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xdr:row>
      <xdr:rowOff>158115</xdr:rowOff>
    </xdr:from>
    <xdr:to>
      <xdr:col>11</xdr:col>
      <xdr:colOff>380550</xdr:colOff>
      <xdr:row>2</xdr:row>
      <xdr:rowOff>158115</xdr:rowOff>
    </xdr:to>
    <xdr:cxnSp macro="">
      <xdr:nvCxnSpPr>
        <xdr:cNvPr id="71" name="Gerader Verbinder 70">
          <a:extLst>
            <a:ext uri="{FF2B5EF4-FFF2-40B4-BE49-F238E27FC236}">
              <a16:creationId xmlns:a16="http://schemas.microsoft.com/office/drawing/2014/main" id="{00000000-0008-0000-0000-000047000000}"/>
            </a:ext>
          </a:extLst>
        </xdr:cNvPr>
        <xdr:cNvCxnSpPr/>
      </xdr:nvCxnSpPr>
      <xdr:spPr>
        <a:xfrm flipH="1">
          <a:off x="0" y="539115"/>
          <a:ext cx="8172000" cy="0"/>
        </a:xfrm>
        <a:prstGeom prst="line">
          <a:avLst/>
        </a:prstGeom>
        <a:ln>
          <a:solidFill>
            <a:srgbClr val="EF7D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1428750</xdr:colOff>
      <xdr:row>0</xdr:row>
      <xdr:rowOff>95250</xdr:rowOff>
    </xdr:from>
    <xdr:to>
      <xdr:col>11</xdr:col>
      <xdr:colOff>56515</xdr:colOff>
      <xdr:row>3</xdr:row>
      <xdr:rowOff>29210</xdr:rowOff>
    </xdr:to>
    <xdr:pic>
      <xdr:nvPicPr>
        <xdr:cNvPr id="70" name="Grafik 69">
          <a:extLst>
            <a:ext uri="{FF2B5EF4-FFF2-40B4-BE49-F238E27FC236}">
              <a16:creationId xmlns:a16="http://schemas.microsoft.com/office/drawing/2014/main" id="{00000000-0008-0000-0000-000046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400675" y="95250"/>
          <a:ext cx="2447290" cy="505460"/>
        </a:xfrm>
        <a:prstGeom prst="rect">
          <a:avLst/>
        </a:prstGeom>
      </xdr:spPr>
    </xdr:pic>
    <xdr:clientData/>
  </xdr:twoCellAnchor>
  <xdr:twoCellAnchor>
    <xdr:from>
      <xdr:col>12</xdr:col>
      <xdr:colOff>0</xdr:colOff>
      <xdr:row>0</xdr:row>
      <xdr:rowOff>0</xdr:rowOff>
    </xdr:from>
    <xdr:to>
      <xdr:col>12</xdr:col>
      <xdr:colOff>1</xdr:colOff>
      <xdr:row>2</xdr:row>
      <xdr:rowOff>161925</xdr:rowOff>
    </xdr:to>
    <xdr:cxnSp macro="">
      <xdr:nvCxnSpPr>
        <xdr:cNvPr id="74" name="Gerader Verbinder 73">
          <a:extLst>
            <a:ext uri="{FF2B5EF4-FFF2-40B4-BE49-F238E27FC236}">
              <a16:creationId xmlns:a16="http://schemas.microsoft.com/office/drawing/2014/main" id="{00000000-0008-0000-0000-00004A000000}"/>
            </a:ext>
          </a:extLst>
        </xdr:cNvPr>
        <xdr:cNvCxnSpPr/>
      </xdr:nvCxnSpPr>
      <xdr:spPr>
        <a:xfrm flipV="1">
          <a:off x="8172450" y="0"/>
          <a:ext cx="1" cy="542925"/>
        </a:xfrm>
        <a:prstGeom prst="line">
          <a:avLst/>
        </a:prstGeom>
        <a:ln>
          <a:solidFill>
            <a:srgbClr val="EF7D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460374</xdr:colOff>
      <xdr:row>79</xdr:row>
      <xdr:rowOff>12701</xdr:rowOff>
    </xdr:from>
    <xdr:to>
      <xdr:col>10</xdr:col>
      <xdr:colOff>212724</xdr:colOff>
      <xdr:row>80</xdr:row>
      <xdr:rowOff>79376</xdr:rowOff>
    </xdr:to>
    <xdr:sp macro="" textlink="">
      <xdr:nvSpPr>
        <xdr:cNvPr id="73" name="Textfeld 72">
          <a:extLst>
            <a:ext uri="{FF2B5EF4-FFF2-40B4-BE49-F238E27FC236}">
              <a16:creationId xmlns:a16="http://schemas.microsoft.com/office/drawing/2014/main" id="{00000000-0008-0000-0000-000049000000}"/>
            </a:ext>
          </a:extLst>
        </xdr:cNvPr>
        <xdr:cNvSpPr txBox="1"/>
      </xdr:nvSpPr>
      <xdr:spPr>
        <a:xfrm rot="19894722">
          <a:off x="7346949" y="12852401"/>
          <a:ext cx="5143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EF7D00"/>
              </a:solidFill>
              <a:latin typeface="Arial" panose="020B0604020202020204" pitchFamily="34" charset="0"/>
              <a:cs typeface="Arial" panose="020B0604020202020204" pitchFamily="34" charset="0"/>
            </a:rPr>
            <a:t>D</a:t>
          </a:r>
          <a:r>
            <a:rPr lang="en-US" sz="700" b="1">
              <a:solidFill>
                <a:srgbClr val="EF7D00"/>
              </a:solidFill>
              <a:latin typeface="Arial" panose="020B0604020202020204" pitchFamily="34" charset="0"/>
              <a:cs typeface="Arial" panose="020B0604020202020204" pitchFamily="34" charset="0"/>
            </a:rPr>
            <a:t>LF</a:t>
          </a:r>
          <a:endParaRPr lang="en-US" sz="1100" b="1">
            <a:solidFill>
              <a:srgbClr val="EF7D00"/>
            </a:solidFill>
            <a:latin typeface="Arial" panose="020B0604020202020204" pitchFamily="34" charset="0"/>
            <a:cs typeface="Arial" panose="020B0604020202020204" pitchFamily="34" charset="0"/>
          </a:endParaRPr>
        </a:p>
      </xdr:txBody>
    </xdr:sp>
    <xdr:clientData/>
  </xdr:twoCellAnchor>
  <xdr:twoCellAnchor>
    <xdr:from>
      <xdr:col>9</xdr:col>
      <xdr:colOff>355600</xdr:colOff>
      <xdr:row>78</xdr:row>
      <xdr:rowOff>127000</xdr:rowOff>
    </xdr:from>
    <xdr:to>
      <xdr:col>9</xdr:col>
      <xdr:colOff>590758</xdr:colOff>
      <xdr:row>80</xdr:row>
      <xdr:rowOff>158750</xdr:rowOff>
    </xdr:to>
    <xdr:cxnSp macro="">
      <xdr:nvCxnSpPr>
        <xdr:cNvPr id="75" name="Gerader Verbinder 74">
          <a:extLst>
            <a:ext uri="{FF2B5EF4-FFF2-40B4-BE49-F238E27FC236}">
              <a16:creationId xmlns:a16="http://schemas.microsoft.com/office/drawing/2014/main" id="{00000000-0008-0000-0000-00004B000000}"/>
            </a:ext>
          </a:extLst>
        </xdr:cNvPr>
        <xdr:cNvCxnSpPr/>
      </xdr:nvCxnSpPr>
      <xdr:spPr>
        <a:xfrm flipH="1" flipV="1">
          <a:off x="7032625" y="9918700"/>
          <a:ext cx="235158" cy="412750"/>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641350</xdr:colOff>
      <xdr:row>78</xdr:row>
      <xdr:rowOff>6350</xdr:rowOff>
    </xdr:from>
    <xdr:to>
      <xdr:col>10</xdr:col>
      <xdr:colOff>100037</xdr:colOff>
      <xdr:row>80</xdr:row>
      <xdr:rowOff>12700</xdr:rowOff>
    </xdr:to>
    <xdr:cxnSp macro="">
      <xdr:nvCxnSpPr>
        <xdr:cNvPr id="76" name="Gerader Verbinder 75">
          <a:extLst>
            <a:ext uri="{FF2B5EF4-FFF2-40B4-BE49-F238E27FC236}">
              <a16:creationId xmlns:a16="http://schemas.microsoft.com/office/drawing/2014/main" id="{00000000-0008-0000-0000-00004C000000}"/>
            </a:ext>
          </a:extLst>
        </xdr:cNvPr>
        <xdr:cNvCxnSpPr/>
      </xdr:nvCxnSpPr>
      <xdr:spPr>
        <a:xfrm flipH="1" flipV="1">
          <a:off x="7318375" y="9798050"/>
          <a:ext cx="220687" cy="387350"/>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571500</xdr:colOff>
      <xdr:row>79</xdr:row>
      <xdr:rowOff>165100</xdr:rowOff>
    </xdr:from>
    <xdr:to>
      <xdr:col>10</xdr:col>
      <xdr:colOff>83820</xdr:colOff>
      <xdr:row>80</xdr:row>
      <xdr:rowOff>127000</xdr:rowOff>
    </xdr:to>
    <xdr:cxnSp macro="">
      <xdr:nvCxnSpPr>
        <xdr:cNvPr id="77" name="Gerade Verbindung mit Pfeil 76">
          <a:extLst>
            <a:ext uri="{FF2B5EF4-FFF2-40B4-BE49-F238E27FC236}">
              <a16:creationId xmlns:a16="http://schemas.microsoft.com/office/drawing/2014/main" id="{00000000-0008-0000-0000-00004D000000}"/>
            </a:ext>
          </a:extLst>
        </xdr:cNvPr>
        <xdr:cNvCxnSpPr/>
      </xdr:nvCxnSpPr>
      <xdr:spPr>
        <a:xfrm flipV="1">
          <a:off x="7248525" y="10147300"/>
          <a:ext cx="274320" cy="152400"/>
        </a:xfrm>
        <a:prstGeom prst="straightConnector1">
          <a:avLst/>
        </a:prstGeom>
        <a:ln>
          <a:solidFill>
            <a:srgbClr val="EF7D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266700</xdr:colOff>
      <xdr:row>73</xdr:row>
      <xdr:rowOff>28575</xdr:rowOff>
    </xdr:from>
    <xdr:to>
      <xdr:col>8</xdr:col>
      <xdr:colOff>533400</xdr:colOff>
      <xdr:row>73</xdr:row>
      <xdr:rowOff>182940</xdr:rowOff>
    </xdr:to>
    <xdr:cxnSp macro="">
      <xdr:nvCxnSpPr>
        <xdr:cNvPr id="86" name="Gerader Verbinder 85">
          <a:extLst>
            <a:ext uri="{FF2B5EF4-FFF2-40B4-BE49-F238E27FC236}">
              <a16:creationId xmlns:a16="http://schemas.microsoft.com/office/drawing/2014/main" id="{00000000-0008-0000-0000-000056000000}"/>
            </a:ext>
          </a:extLst>
        </xdr:cNvPr>
        <xdr:cNvCxnSpPr/>
      </xdr:nvCxnSpPr>
      <xdr:spPr>
        <a:xfrm flipV="1">
          <a:off x="6181725" y="11725275"/>
          <a:ext cx="266700" cy="154365"/>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107230</xdr:colOff>
      <xdr:row>78</xdr:row>
      <xdr:rowOff>139700</xdr:rowOff>
    </xdr:from>
    <xdr:to>
      <xdr:col>9</xdr:col>
      <xdr:colOff>366352</xdr:colOff>
      <xdr:row>79</xdr:row>
      <xdr:rowOff>95250</xdr:rowOff>
    </xdr:to>
    <xdr:cxnSp macro="">
      <xdr:nvCxnSpPr>
        <xdr:cNvPr id="87" name="Gerader Verbinder 86">
          <a:extLst>
            <a:ext uri="{FF2B5EF4-FFF2-40B4-BE49-F238E27FC236}">
              <a16:creationId xmlns:a16="http://schemas.microsoft.com/office/drawing/2014/main" id="{00000000-0008-0000-0000-000057000000}"/>
            </a:ext>
          </a:extLst>
        </xdr:cNvPr>
        <xdr:cNvCxnSpPr/>
      </xdr:nvCxnSpPr>
      <xdr:spPr>
        <a:xfrm flipV="1">
          <a:off x="6784255" y="9931400"/>
          <a:ext cx="259122" cy="146050"/>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611169</xdr:colOff>
      <xdr:row>75</xdr:row>
      <xdr:rowOff>64074</xdr:rowOff>
    </xdr:from>
    <xdr:to>
      <xdr:col>9</xdr:col>
      <xdr:colOff>106344</xdr:colOff>
      <xdr:row>77</xdr:row>
      <xdr:rowOff>70347</xdr:rowOff>
    </xdr:to>
    <xdr:sp macro="" textlink="">
      <xdr:nvSpPr>
        <xdr:cNvPr id="88" name="Textfeld 87">
          <a:extLst>
            <a:ext uri="{FF2B5EF4-FFF2-40B4-BE49-F238E27FC236}">
              <a16:creationId xmlns:a16="http://schemas.microsoft.com/office/drawing/2014/main" id="{00000000-0008-0000-0000-000058000000}"/>
            </a:ext>
          </a:extLst>
        </xdr:cNvPr>
        <xdr:cNvSpPr txBox="1"/>
      </xdr:nvSpPr>
      <xdr:spPr>
        <a:xfrm rot="3600000">
          <a:off x="6461145" y="9349323"/>
          <a:ext cx="387273"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bg1">
                  <a:lumMod val="65000"/>
                </a:schemeClr>
              </a:solidFill>
              <a:latin typeface="Arial" panose="020B0604020202020204" pitchFamily="34" charset="0"/>
              <a:cs typeface="Arial" panose="020B0604020202020204" pitchFamily="34" charset="0"/>
            </a:rPr>
            <a:t>A</a:t>
          </a:r>
          <a:r>
            <a:rPr lang="en-US" sz="800" b="1">
              <a:solidFill>
                <a:schemeClr val="bg1">
                  <a:lumMod val="65000"/>
                </a:schemeClr>
              </a:solidFill>
              <a:latin typeface="Arial" panose="020B0604020202020204" pitchFamily="34" charset="0"/>
              <a:cs typeface="Arial" panose="020B0604020202020204" pitchFamily="34" charset="0"/>
            </a:rPr>
            <a:t>A</a:t>
          </a:r>
          <a:endParaRPr lang="en-US" sz="1200" b="1">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8</xdr:col>
      <xdr:colOff>323850</xdr:colOff>
      <xdr:row>73</xdr:row>
      <xdr:rowOff>171450</xdr:rowOff>
    </xdr:from>
    <xdr:to>
      <xdr:col>9</xdr:col>
      <xdr:colOff>161541</xdr:colOff>
      <xdr:row>79</xdr:row>
      <xdr:rowOff>76200</xdr:rowOff>
    </xdr:to>
    <xdr:cxnSp macro="">
      <xdr:nvCxnSpPr>
        <xdr:cNvPr id="89" name="Gerade Verbindung mit Pfeil 88">
          <a:extLst>
            <a:ext uri="{FF2B5EF4-FFF2-40B4-BE49-F238E27FC236}">
              <a16:creationId xmlns:a16="http://schemas.microsoft.com/office/drawing/2014/main" id="{00000000-0008-0000-0000-000059000000}"/>
            </a:ext>
          </a:extLst>
        </xdr:cNvPr>
        <xdr:cNvCxnSpPr/>
      </xdr:nvCxnSpPr>
      <xdr:spPr>
        <a:xfrm>
          <a:off x="6238875" y="11868150"/>
          <a:ext cx="599691" cy="1047750"/>
        </a:xfrm>
        <a:prstGeom prst="straightConnector1">
          <a:avLst/>
        </a:prstGeom>
        <a:ln>
          <a:solidFill>
            <a:srgbClr val="EF7D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77</xdr:row>
      <xdr:rowOff>142875</xdr:rowOff>
    </xdr:from>
    <xdr:to>
      <xdr:col>8</xdr:col>
      <xdr:colOff>638175</xdr:colOff>
      <xdr:row>78</xdr:row>
      <xdr:rowOff>133350</xdr:rowOff>
    </xdr:to>
    <xdr:sp macro="" textlink="">
      <xdr:nvSpPr>
        <xdr:cNvPr id="21" name="Rechteck 20">
          <a:extLst>
            <a:ext uri="{FF2B5EF4-FFF2-40B4-BE49-F238E27FC236}">
              <a16:creationId xmlns:a16="http://schemas.microsoft.com/office/drawing/2014/main" id="{00000000-0008-0000-0000-000015000000}"/>
            </a:ext>
          </a:extLst>
        </xdr:cNvPr>
        <xdr:cNvSpPr/>
      </xdr:nvSpPr>
      <xdr:spPr>
        <a:xfrm>
          <a:off x="5915025" y="12601575"/>
          <a:ext cx="638175" cy="1809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9</xdr:col>
      <xdr:colOff>336549</xdr:colOff>
      <xdr:row>48</xdr:row>
      <xdr:rowOff>152401</xdr:rowOff>
    </xdr:from>
    <xdr:to>
      <xdr:col>10</xdr:col>
      <xdr:colOff>88899</xdr:colOff>
      <xdr:row>50</xdr:row>
      <xdr:rowOff>28576</xdr:rowOff>
    </xdr:to>
    <xdr:sp macro="" textlink="">
      <xdr:nvSpPr>
        <xdr:cNvPr id="90" name="Textfeld 89">
          <a:extLst>
            <a:ext uri="{FF2B5EF4-FFF2-40B4-BE49-F238E27FC236}">
              <a16:creationId xmlns:a16="http://schemas.microsoft.com/office/drawing/2014/main" id="{8F2A475A-5798-43AB-9B60-15AE58DE754D}"/>
            </a:ext>
          </a:extLst>
        </xdr:cNvPr>
        <xdr:cNvSpPr txBox="1"/>
      </xdr:nvSpPr>
      <xdr:spPr>
        <a:xfrm rot="19798812">
          <a:off x="7556499" y="7115176"/>
          <a:ext cx="51435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EF7D00"/>
              </a:solidFill>
              <a:latin typeface="Arial" panose="020B0604020202020204" pitchFamily="34" charset="0"/>
              <a:cs typeface="Arial" panose="020B0604020202020204" pitchFamily="34" charset="0"/>
            </a:rPr>
            <a:t>XY</a:t>
          </a:r>
          <a:r>
            <a:rPr lang="en-US" sz="800" b="1">
              <a:solidFill>
                <a:srgbClr val="EF7D00"/>
              </a:solidFill>
              <a:latin typeface="Arial" panose="020B0604020202020204" pitchFamily="34" charset="0"/>
              <a:cs typeface="Arial" panose="020B0604020202020204" pitchFamily="34" charset="0"/>
            </a:rPr>
            <a:t>LF</a:t>
          </a:r>
          <a:endParaRPr lang="en-US" sz="1200" b="1">
            <a:solidFill>
              <a:srgbClr val="EF7D00"/>
            </a:solidFill>
            <a:latin typeface="Arial" panose="020B0604020202020204" pitchFamily="34" charset="0"/>
            <a:cs typeface="Arial" panose="020B0604020202020204" pitchFamily="34" charset="0"/>
          </a:endParaRPr>
        </a:p>
      </xdr:txBody>
    </xdr:sp>
    <xdr:clientData/>
  </xdr:twoCellAnchor>
  <xdr:oneCellAnchor>
    <xdr:from>
      <xdr:col>8</xdr:col>
      <xdr:colOff>7937</xdr:colOff>
      <xdr:row>39</xdr:row>
      <xdr:rowOff>15873</xdr:rowOff>
    </xdr:from>
    <xdr:ext cx="1857375" cy="1857375"/>
    <xdr:pic>
      <xdr:nvPicPr>
        <xdr:cNvPr id="91" name="Grafik 90">
          <a:extLst>
            <a:ext uri="{FF2B5EF4-FFF2-40B4-BE49-F238E27FC236}">
              <a16:creationId xmlns:a16="http://schemas.microsoft.com/office/drawing/2014/main" id="{DB2A9178-EAE6-4738-8AC4-07D2094763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65887" y="5254623"/>
          <a:ext cx="1857375" cy="1857375"/>
        </a:xfrm>
        <a:prstGeom prst="rect">
          <a:avLst/>
        </a:prstGeom>
      </xdr:spPr>
    </xdr:pic>
    <xdr:clientData/>
  </xdr:oneCellAnchor>
  <xdr:twoCellAnchor>
    <xdr:from>
      <xdr:col>9</xdr:col>
      <xdr:colOff>190500</xdr:colOff>
      <xdr:row>48</xdr:row>
      <xdr:rowOff>120650</xdr:rowOff>
    </xdr:from>
    <xdr:to>
      <xdr:col>9</xdr:col>
      <xdr:colOff>425658</xdr:colOff>
      <xdr:row>50</xdr:row>
      <xdr:rowOff>152400</xdr:rowOff>
    </xdr:to>
    <xdr:cxnSp macro="">
      <xdr:nvCxnSpPr>
        <xdr:cNvPr id="92" name="Gerader Verbinder 91">
          <a:extLst>
            <a:ext uri="{FF2B5EF4-FFF2-40B4-BE49-F238E27FC236}">
              <a16:creationId xmlns:a16="http://schemas.microsoft.com/office/drawing/2014/main" id="{F136D2DB-9D28-4069-87A1-CC5A835C5ABF}"/>
            </a:ext>
          </a:extLst>
        </xdr:cNvPr>
        <xdr:cNvCxnSpPr/>
      </xdr:nvCxnSpPr>
      <xdr:spPr>
        <a:xfrm flipH="1" flipV="1">
          <a:off x="7410450" y="7083425"/>
          <a:ext cx="235158" cy="412750"/>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673100</xdr:colOff>
      <xdr:row>47</xdr:row>
      <xdr:rowOff>114300</xdr:rowOff>
    </xdr:from>
    <xdr:to>
      <xdr:col>10</xdr:col>
      <xdr:colOff>131787</xdr:colOff>
      <xdr:row>49</xdr:row>
      <xdr:rowOff>120650</xdr:rowOff>
    </xdr:to>
    <xdr:cxnSp macro="">
      <xdr:nvCxnSpPr>
        <xdr:cNvPr id="93" name="Gerader Verbinder 92">
          <a:extLst>
            <a:ext uri="{FF2B5EF4-FFF2-40B4-BE49-F238E27FC236}">
              <a16:creationId xmlns:a16="http://schemas.microsoft.com/office/drawing/2014/main" id="{4062542F-6C5C-461D-97B6-5A54A484E926}"/>
            </a:ext>
          </a:extLst>
        </xdr:cNvPr>
        <xdr:cNvCxnSpPr/>
      </xdr:nvCxnSpPr>
      <xdr:spPr>
        <a:xfrm flipH="1" flipV="1">
          <a:off x="7893050" y="6886575"/>
          <a:ext cx="220687" cy="387350"/>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57150</xdr:colOff>
      <xdr:row>43</xdr:row>
      <xdr:rowOff>101600</xdr:rowOff>
    </xdr:from>
    <xdr:to>
      <xdr:col>8</xdr:col>
      <xdr:colOff>387350</xdr:colOff>
      <xdr:row>44</xdr:row>
      <xdr:rowOff>97213</xdr:rowOff>
    </xdr:to>
    <xdr:cxnSp macro="">
      <xdr:nvCxnSpPr>
        <xdr:cNvPr id="94" name="Gerader Verbinder 93">
          <a:extLst>
            <a:ext uri="{FF2B5EF4-FFF2-40B4-BE49-F238E27FC236}">
              <a16:creationId xmlns:a16="http://schemas.microsoft.com/office/drawing/2014/main" id="{F47DE8A6-02A2-47EB-AE5E-1D9BED2F9F6B}"/>
            </a:ext>
          </a:extLst>
        </xdr:cNvPr>
        <xdr:cNvCxnSpPr/>
      </xdr:nvCxnSpPr>
      <xdr:spPr>
        <a:xfrm flipV="1">
          <a:off x="6515100" y="6111875"/>
          <a:ext cx="330200" cy="186113"/>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621580</xdr:colOff>
      <xdr:row>48</xdr:row>
      <xdr:rowOff>136524</xdr:rowOff>
    </xdr:from>
    <xdr:to>
      <xdr:col>9</xdr:col>
      <xdr:colOff>203200</xdr:colOff>
      <xdr:row>49</xdr:row>
      <xdr:rowOff>139700</xdr:rowOff>
    </xdr:to>
    <xdr:cxnSp macro="">
      <xdr:nvCxnSpPr>
        <xdr:cNvPr id="95" name="Gerader Verbinder 94">
          <a:extLst>
            <a:ext uri="{FF2B5EF4-FFF2-40B4-BE49-F238E27FC236}">
              <a16:creationId xmlns:a16="http://schemas.microsoft.com/office/drawing/2014/main" id="{247A74C0-CD0E-46A8-8FD6-3320E7BB225E}"/>
            </a:ext>
          </a:extLst>
        </xdr:cNvPr>
        <xdr:cNvCxnSpPr/>
      </xdr:nvCxnSpPr>
      <xdr:spPr>
        <a:xfrm flipV="1">
          <a:off x="7079530" y="7099299"/>
          <a:ext cx="343620" cy="193676"/>
        </a:xfrm>
        <a:prstGeom prst="line">
          <a:avLst/>
        </a:prstGeom>
        <a:ln>
          <a:solidFill>
            <a:srgbClr val="EF7D00"/>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406400</xdr:colOff>
      <xdr:row>49</xdr:row>
      <xdr:rowOff>63500</xdr:rowOff>
    </xdr:from>
    <xdr:to>
      <xdr:col>10</xdr:col>
      <xdr:colOff>90170</xdr:colOff>
      <xdr:row>50</xdr:row>
      <xdr:rowOff>120650</xdr:rowOff>
    </xdr:to>
    <xdr:cxnSp macro="">
      <xdr:nvCxnSpPr>
        <xdr:cNvPr id="96" name="Gerade Verbindung mit Pfeil 95">
          <a:extLst>
            <a:ext uri="{FF2B5EF4-FFF2-40B4-BE49-F238E27FC236}">
              <a16:creationId xmlns:a16="http://schemas.microsoft.com/office/drawing/2014/main" id="{6369B827-F65A-4774-8E46-A37E96A6661A}"/>
            </a:ext>
          </a:extLst>
        </xdr:cNvPr>
        <xdr:cNvCxnSpPr/>
      </xdr:nvCxnSpPr>
      <xdr:spPr>
        <a:xfrm flipV="1">
          <a:off x="7626350" y="7216775"/>
          <a:ext cx="445770" cy="247650"/>
        </a:xfrm>
        <a:prstGeom prst="straightConnector1">
          <a:avLst/>
        </a:prstGeom>
        <a:ln>
          <a:solidFill>
            <a:srgbClr val="EF7D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382569</xdr:colOff>
      <xdr:row>45</xdr:row>
      <xdr:rowOff>140274</xdr:rowOff>
    </xdr:from>
    <xdr:to>
      <xdr:col>8</xdr:col>
      <xdr:colOff>639744</xdr:colOff>
      <xdr:row>47</xdr:row>
      <xdr:rowOff>146547</xdr:rowOff>
    </xdr:to>
    <xdr:sp macro="" textlink="">
      <xdr:nvSpPr>
        <xdr:cNvPr id="97" name="Textfeld 96">
          <a:extLst>
            <a:ext uri="{FF2B5EF4-FFF2-40B4-BE49-F238E27FC236}">
              <a16:creationId xmlns:a16="http://schemas.microsoft.com/office/drawing/2014/main" id="{52FF8AAB-8523-41AF-BDB2-6BA0B7C07197}"/>
            </a:ext>
          </a:extLst>
        </xdr:cNvPr>
        <xdr:cNvSpPr txBox="1"/>
      </xdr:nvSpPr>
      <xdr:spPr>
        <a:xfrm rot="3600000">
          <a:off x="6775470" y="6596598"/>
          <a:ext cx="387273"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bg1">
                  <a:lumMod val="65000"/>
                </a:schemeClr>
              </a:solidFill>
              <a:latin typeface="Arial" panose="020B0604020202020204" pitchFamily="34" charset="0"/>
              <a:cs typeface="Arial" panose="020B0604020202020204" pitchFamily="34" charset="0"/>
            </a:rPr>
            <a:t>A</a:t>
          </a:r>
          <a:r>
            <a:rPr lang="en-US" sz="800" b="1">
              <a:solidFill>
                <a:schemeClr val="bg1">
                  <a:lumMod val="65000"/>
                </a:schemeClr>
              </a:solidFill>
              <a:latin typeface="Arial" panose="020B0604020202020204" pitchFamily="34" charset="0"/>
              <a:cs typeface="Arial" panose="020B0604020202020204" pitchFamily="34" charset="0"/>
            </a:rPr>
            <a:t>A</a:t>
          </a:r>
          <a:endParaRPr lang="en-US" sz="1200" b="1">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8</xdr:col>
      <xdr:colOff>101600</xdr:colOff>
      <xdr:row>44</xdr:row>
      <xdr:rowOff>69850</xdr:rowOff>
    </xdr:from>
    <xdr:to>
      <xdr:col>8</xdr:col>
      <xdr:colOff>673100</xdr:colOff>
      <xdr:row>49</xdr:row>
      <xdr:rowOff>114300</xdr:rowOff>
    </xdr:to>
    <xdr:cxnSp macro="">
      <xdr:nvCxnSpPr>
        <xdr:cNvPr id="98" name="Gerade Verbindung mit Pfeil 97">
          <a:extLst>
            <a:ext uri="{FF2B5EF4-FFF2-40B4-BE49-F238E27FC236}">
              <a16:creationId xmlns:a16="http://schemas.microsoft.com/office/drawing/2014/main" id="{4CAECD73-BA7D-4A77-9033-202C6D5B8F8B}"/>
            </a:ext>
          </a:extLst>
        </xdr:cNvPr>
        <xdr:cNvCxnSpPr/>
      </xdr:nvCxnSpPr>
      <xdr:spPr>
        <a:xfrm>
          <a:off x="6559550" y="6270625"/>
          <a:ext cx="571500" cy="996950"/>
        </a:xfrm>
        <a:prstGeom prst="straightConnector1">
          <a:avLst/>
        </a:prstGeom>
        <a:ln>
          <a:solidFill>
            <a:srgbClr val="EF7D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Y93"/>
  <sheetViews>
    <sheetView showGridLines="0" tabSelected="1" zoomScaleNormal="100" workbookViewId="0">
      <selection activeCell="E14" sqref="E14"/>
    </sheetView>
  </sheetViews>
  <sheetFormatPr baseColWidth="10" defaultColWidth="11.42578125" defaultRowHeight="15" x14ac:dyDescent="0.25"/>
  <cols>
    <col min="1" max="1" width="11.42578125" style="1"/>
    <col min="2" max="2" width="5.7109375" style="4" customWidth="1"/>
    <col min="3" max="3" width="30.28515625" style="1" customWidth="1"/>
    <col min="4" max="4" width="4.5703125" style="1" customWidth="1"/>
    <col min="5" max="5" width="10" style="3" customWidth="1"/>
    <col min="6" max="6" width="5.7109375" style="1" customWidth="1"/>
    <col min="7" max="7" width="23.42578125" style="2" bestFit="1" customWidth="1"/>
    <col min="8" max="8" width="5.7109375" style="2" customWidth="1"/>
    <col min="9" max="10" width="11.42578125" style="1"/>
    <col min="11" max="11" width="5.28515625" style="1" customWidth="1"/>
    <col min="12" max="12" width="5.7109375" style="1" customWidth="1"/>
    <col min="13" max="13" width="11.42578125" style="77"/>
    <col min="14" max="23" width="11.42578125" style="10"/>
    <col min="24" max="24" width="11.42578125" style="78"/>
    <col min="25" max="16384" width="11.42578125" style="1"/>
  </cols>
  <sheetData>
    <row r="3" spans="1:25" x14ac:dyDescent="0.25">
      <c r="B3" s="80" t="s">
        <v>55</v>
      </c>
      <c r="C3" s="80"/>
    </row>
    <row r="6" spans="1:25" ht="27" customHeight="1" x14ac:dyDescent="0.25">
      <c r="B6" s="89" t="s">
        <v>1</v>
      </c>
      <c r="C6" s="89"/>
      <c r="D6" s="89"/>
      <c r="E6" s="89"/>
      <c r="F6" s="89"/>
      <c r="G6" s="89"/>
      <c r="H6" s="89"/>
      <c r="I6" s="89"/>
      <c r="J6" s="89"/>
      <c r="K6" s="89"/>
      <c r="L6" s="89"/>
      <c r="M6" s="10"/>
    </row>
    <row r="7" spans="1:25" ht="27" customHeight="1" x14ac:dyDescent="0.25">
      <c r="B7" s="88" t="s">
        <v>16</v>
      </c>
      <c r="C7" s="89"/>
      <c r="D7" s="89"/>
      <c r="E7" s="89"/>
      <c r="F7" s="89"/>
      <c r="G7" s="89"/>
      <c r="H7" s="89"/>
      <c r="I7" s="89"/>
      <c r="J7" s="89"/>
      <c r="K7" s="89"/>
      <c r="L7" s="89"/>
      <c r="M7" s="10"/>
      <c r="Y7" s="11"/>
    </row>
    <row r="8" spans="1:25" ht="27" customHeight="1" x14ac:dyDescent="0.25">
      <c r="B8" s="89"/>
      <c r="C8" s="89"/>
      <c r="D8" s="89"/>
      <c r="E8" s="89"/>
      <c r="F8" s="89"/>
      <c r="G8" s="89"/>
      <c r="H8" s="89"/>
      <c r="I8" s="89"/>
      <c r="J8" s="89"/>
      <c r="K8" s="89"/>
      <c r="L8" s="89"/>
      <c r="M8" s="10"/>
      <c r="Y8" s="11"/>
    </row>
    <row r="9" spans="1:25" x14ac:dyDescent="0.25">
      <c r="B9" s="5"/>
      <c r="C9" s="6"/>
      <c r="D9" s="6"/>
      <c r="E9" s="7"/>
      <c r="F9" s="6"/>
      <c r="G9" s="8"/>
      <c r="H9" s="8"/>
      <c r="I9" s="6"/>
      <c r="J9" s="6"/>
      <c r="K9" s="6"/>
      <c r="L9" s="6"/>
      <c r="M9" s="10"/>
      <c r="Y9" s="11"/>
    </row>
    <row r="10" spans="1:25" x14ac:dyDescent="0.25">
      <c r="A10" s="16"/>
      <c r="B10" s="17"/>
      <c r="C10" s="11"/>
      <c r="D10" s="11"/>
      <c r="E10" s="18"/>
      <c r="F10" s="11"/>
      <c r="G10" s="19"/>
      <c r="H10" s="19"/>
      <c r="I10" s="11"/>
      <c r="J10" s="11"/>
      <c r="K10" s="11"/>
      <c r="L10" s="20"/>
      <c r="M10" s="10"/>
      <c r="R10" s="48" t="s">
        <v>23</v>
      </c>
      <c r="S10" s="10">
        <v>10</v>
      </c>
      <c r="T10" s="49" t="s">
        <v>21</v>
      </c>
      <c r="Y10" s="11"/>
    </row>
    <row r="11" spans="1:25" x14ac:dyDescent="0.25">
      <c r="A11" s="16"/>
      <c r="B11" s="87" t="s">
        <v>56</v>
      </c>
      <c r="C11" s="87"/>
      <c r="D11" s="87"/>
      <c r="E11" s="87"/>
      <c r="F11" s="87"/>
      <c r="G11" s="19"/>
      <c r="H11" s="19"/>
      <c r="I11" s="11"/>
      <c r="J11" s="11"/>
      <c r="K11" s="11"/>
      <c r="L11" s="16"/>
      <c r="M11" s="10"/>
      <c r="R11" s="48" t="s">
        <v>22</v>
      </c>
      <c r="S11" s="10">
        <v>14</v>
      </c>
      <c r="T11" s="49" t="s">
        <v>21</v>
      </c>
      <c r="Y11" s="11"/>
    </row>
    <row r="12" spans="1:25" x14ac:dyDescent="0.25">
      <c r="A12" s="16"/>
      <c r="B12" s="17"/>
      <c r="C12" s="11"/>
      <c r="D12" s="11"/>
      <c r="E12" s="18"/>
      <c r="F12" s="10"/>
      <c r="G12" s="19"/>
      <c r="H12" s="19"/>
      <c r="I12" s="11"/>
      <c r="J12" s="11"/>
      <c r="K12" s="11"/>
      <c r="L12" s="16"/>
      <c r="M12" s="10"/>
      <c r="R12" s="48" t="s">
        <v>24</v>
      </c>
      <c r="S12" s="10">
        <v>16</v>
      </c>
      <c r="T12" s="49" t="s">
        <v>21</v>
      </c>
      <c r="Y12" s="11"/>
    </row>
    <row r="13" spans="1:25" x14ac:dyDescent="0.25">
      <c r="A13" s="16"/>
      <c r="B13" s="21"/>
      <c r="C13" s="11"/>
      <c r="D13" s="22"/>
      <c r="E13" s="23"/>
      <c r="F13" s="10"/>
      <c r="G13" s="11"/>
      <c r="H13" s="19"/>
      <c r="I13" s="11"/>
      <c r="J13" s="11"/>
      <c r="K13" s="11"/>
      <c r="L13" s="16"/>
      <c r="M13" s="10"/>
      <c r="R13" s="48" t="s">
        <v>25</v>
      </c>
      <c r="S13" s="50">
        <v>23</v>
      </c>
      <c r="T13" s="49" t="s">
        <v>33</v>
      </c>
      <c r="Y13" s="11"/>
    </row>
    <row r="14" spans="1:25" ht="16.5" customHeight="1" x14ac:dyDescent="0.25">
      <c r="A14" s="16"/>
      <c r="B14" s="51"/>
      <c r="C14" s="52" t="s">
        <v>11</v>
      </c>
      <c r="D14" s="53" t="str">
        <f>VLOOKUP(E14,R10:T21,3,FALSE)</f>
        <v>ׅׅ●ׅׅ</v>
      </c>
      <c r="E14" s="13" t="s">
        <v>51</v>
      </c>
      <c r="F14" s="69">
        <f>VLOOKUP(E14,R10:S21,2,FALSE)</f>
        <v>55</v>
      </c>
      <c r="G14" s="70" t="s">
        <v>3</v>
      </c>
      <c r="H14" s="71"/>
      <c r="I14" s="59"/>
      <c r="J14" s="59"/>
      <c r="K14" s="59"/>
      <c r="L14" s="72"/>
      <c r="M14" s="10"/>
      <c r="R14" s="48" t="s">
        <v>26</v>
      </c>
      <c r="S14" s="50">
        <v>28</v>
      </c>
      <c r="T14" s="49" t="s">
        <v>33</v>
      </c>
      <c r="Y14" s="11"/>
    </row>
    <row r="15" spans="1:25" x14ac:dyDescent="0.25">
      <c r="A15" s="16"/>
      <c r="B15" s="51"/>
      <c r="C15" s="54" t="s">
        <v>18</v>
      </c>
      <c r="D15" s="55"/>
      <c r="E15" s="12">
        <v>900</v>
      </c>
      <c r="F15" s="69"/>
      <c r="G15" s="73">
        <f>TAN(RADIANS(90-F14/2))*95/2</f>
        <v>91.246651031130398</v>
      </c>
      <c r="H15" s="71"/>
      <c r="I15" s="59"/>
      <c r="J15" s="59"/>
      <c r="K15" s="59"/>
      <c r="L15" s="72"/>
      <c r="M15" s="10"/>
      <c r="R15" s="48" t="s">
        <v>27</v>
      </c>
      <c r="S15" s="50">
        <v>31</v>
      </c>
      <c r="T15" s="49" t="s">
        <v>33</v>
      </c>
      <c r="Y15" s="11"/>
    </row>
    <row r="16" spans="1:25" x14ac:dyDescent="0.25">
      <c r="A16" s="16"/>
      <c r="B16" s="51"/>
      <c r="C16" s="56"/>
      <c r="D16" s="56"/>
      <c r="E16" s="63"/>
      <c r="F16" s="69"/>
      <c r="G16" s="74"/>
      <c r="H16" s="71"/>
      <c r="I16" s="59"/>
      <c r="J16" s="59"/>
      <c r="K16" s="59"/>
      <c r="L16" s="72"/>
      <c r="M16" s="10"/>
      <c r="R16" s="48" t="s">
        <v>28</v>
      </c>
      <c r="S16" s="50">
        <v>36</v>
      </c>
      <c r="T16" s="49" t="s">
        <v>34</v>
      </c>
      <c r="Y16" s="11"/>
    </row>
    <row r="17" spans="1:25" x14ac:dyDescent="0.25">
      <c r="A17" s="16"/>
      <c r="B17" s="51"/>
      <c r="C17" s="56"/>
      <c r="D17" s="56"/>
      <c r="E17" s="64"/>
      <c r="F17" s="57"/>
      <c r="G17" s="74"/>
      <c r="H17" s="71"/>
      <c r="I17" s="59"/>
      <c r="J17" s="59"/>
      <c r="K17" s="59"/>
      <c r="L17" s="72"/>
      <c r="M17" s="10"/>
      <c r="R17" s="48" t="s">
        <v>29</v>
      </c>
      <c r="S17" s="50">
        <v>44</v>
      </c>
      <c r="T17" s="49" t="s">
        <v>34</v>
      </c>
      <c r="Y17" s="11"/>
    </row>
    <row r="18" spans="1:25" x14ac:dyDescent="0.25">
      <c r="A18" s="16"/>
      <c r="B18" s="51"/>
      <c r="C18" s="56"/>
      <c r="D18" s="56"/>
      <c r="E18" s="64"/>
      <c r="F18" s="57"/>
      <c r="G18" s="70" t="s">
        <v>5</v>
      </c>
      <c r="H18" s="71"/>
      <c r="I18" s="59"/>
      <c r="J18" s="59"/>
      <c r="K18" s="59"/>
      <c r="L18" s="72"/>
      <c r="M18" s="10"/>
      <c r="R18" s="48" t="s">
        <v>30</v>
      </c>
      <c r="S18" s="10">
        <v>49</v>
      </c>
      <c r="T18" s="49" t="s">
        <v>34</v>
      </c>
      <c r="Y18" s="11"/>
    </row>
    <row r="19" spans="1:25" x14ac:dyDescent="0.25">
      <c r="A19" s="16"/>
      <c r="B19" s="51"/>
      <c r="C19" s="57"/>
      <c r="D19" s="57"/>
      <c r="E19" s="65"/>
      <c r="F19" s="57"/>
      <c r="G19" s="73">
        <f>TAN(RADIANS(F14/2))*(E15*2)+95</f>
        <v>1032.0206909931433</v>
      </c>
      <c r="H19" s="71"/>
      <c r="I19" s="59"/>
      <c r="J19" s="59"/>
      <c r="K19" s="59"/>
      <c r="L19" s="72"/>
      <c r="M19" s="10"/>
      <c r="R19" s="48" t="s">
        <v>32</v>
      </c>
      <c r="S19" s="10" t="s">
        <v>15</v>
      </c>
      <c r="T19" s="49" t="s">
        <v>31</v>
      </c>
      <c r="U19" s="50"/>
      <c r="Y19" s="11"/>
    </row>
    <row r="20" spans="1:25" ht="18.75" x14ac:dyDescent="0.35">
      <c r="A20" s="16"/>
      <c r="B20" s="58"/>
      <c r="C20" s="59"/>
      <c r="D20" s="59"/>
      <c r="E20" s="66"/>
      <c r="F20" s="59"/>
      <c r="G20" s="59"/>
      <c r="H20" s="71"/>
      <c r="I20" s="59"/>
      <c r="J20" s="59"/>
      <c r="K20" s="59"/>
      <c r="L20" s="72"/>
      <c r="M20" s="10"/>
      <c r="R20" s="48" t="s">
        <v>51</v>
      </c>
      <c r="S20" s="10">
        <v>55</v>
      </c>
      <c r="T20" s="79" t="s">
        <v>54</v>
      </c>
      <c r="Y20" s="11"/>
    </row>
    <row r="21" spans="1:25" x14ac:dyDescent="0.25">
      <c r="A21" s="16"/>
      <c r="B21" s="60"/>
      <c r="C21" s="59"/>
      <c r="D21" s="59"/>
      <c r="E21" s="67"/>
      <c r="F21" s="59"/>
      <c r="G21" s="71"/>
      <c r="H21" s="71"/>
      <c r="I21" s="59"/>
      <c r="J21" s="59"/>
      <c r="K21" s="59"/>
      <c r="L21" s="72"/>
      <c r="M21" s="10"/>
      <c r="R21" s="48" t="s">
        <v>52</v>
      </c>
      <c r="S21" s="10">
        <v>70</v>
      </c>
      <c r="T21" s="49" t="s">
        <v>53</v>
      </c>
      <c r="Y21" s="11"/>
    </row>
    <row r="22" spans="1:25" x14ac:dyDescent="0.25">
      <c r="A22" s="16"/>
      <c r="B22" s="60"/>
      <c r="C22" s="59"/>
      <c r="D22" s="59"/>
      <c r="E22" s="67"/>
      <c r="F22" s="59"/>
      <c r="G22" s="71"/>
      <c r="H22" s="71"/>
      <c r="I22" s="59"/>
      <c r="J22" s="59"/>
      <c r="K22" s="59"/>
      <c r="L22" s="72"/>
      <c r="M22" s="10"/>
      <c r="Y22" s="11"/>
    </row>
    <row r="23" spans="1:25" x14ac:dyDescent="0.25">
      <c r="A23" s="16"/>
      <c r="B23" s="60"/>
      <c r="C23" s="59"/>
      <c r="D23" s="59"/>
      <c r="E23" s="67"/>
      <c r="F23" s="59"/>
      <c r="G23" s="71"/>
      <c r="H23" s="71"/>
      <c r="I23" s="59"/>
      <c r="J23" s="59"/>
      <c r="K23" s="59"/>
      <c r="L23" s="72"/>
      <c r="M23" s="10"/>
      <c r="Y23" s="11"/>
    </row>
    <row r="24" spans="1:25" x14ac:dyDescent="0.25">
      <c r="A24" s="16"/>
      <c r="B24" s="61"/>
      <c r="C24" s="62"/>
      <c r="D24" s="62"/>
      <c r="E24" s="68"/>
      <c r="F24" s="62"/>
      <c r="G24" s="75"/>
      <c r="H24" s="75"/>
      <c r="I24" s="62"/>
      <c r="J24" s="62"/>
      <c r="K24" s="62"/>
      <c r="L24" s="76"/>
      <c r="M24" s="10"/>
      <c r="Y24" s="11"/>
    </row>
    <row r="25" spans="1:25" x14ac:dyDescent="0.25">
      <c r="A25" s="16"/>
      <c r="B25" s="17"/>
      <c r="C25" s="11"/>
      <c r="D25" s="11"/>
      <c r="E25" s="18"/>
      <c r="F25" s="11"/>
      <c r="G25" s="19"/>
      <c r="H25" s="19"/>
      <c r="I25" s="11"/>
      <c r="J25" s="11"/>
      <c r="K25" s="11"/>
      <c r="L25" s="16"/>
      <c r="M25" s="10"/>
      <c r="Y25" s="11"/>
    </row>
    <row r="26" spans="1:25" x14ac:dyDescent="0.25">
      <c r="A26" s="16"/>
      <c r="B26" s="90" t="s">
        <v>12</v>
      </c>
      <c r="C26" s="85"/>
      <c r="D26" s="85"/>
      <c r="E26" s="85"/>
      <c r="F26" s="85"/>
      <c r="G26" s="19"/>
      <c r="H26" s="19"/>
      <c r="I26" s="11"/>
      <c r="J26" s="11"/>
      <c r="K26" s="11"/>
      <c r="L26" s="16"/>
      <c r="M26" s="10"/>
      <c r="R26" s="48" t="s">
        <v>23</v>
      </c>
      <c r="S26" s="10">
        <v>10</v>
      </c>
      <c r="T26" s="49" t="s">
        <v>21</v>
      </c>
      <c r="Y26" s="11"/>
    </row>
    <row r="27" spans="1:25" x14ac:dyDescent="0.25">
      <c r="A27" s="16"/>
      <c r="B27" s="21"/>
      <c r="C27" s="11"/>
      <c r="D27" s="11"/>
      <c r="E27" s="23"/>
      <c r="F27" s="10"/>
      <c r="G27" s="11"/>
      <c r="H27" s="19"/>
      <c r="I27" s="11"/>
      <c r="J27" s="11"/>
      <c r="K27" s="11"/>
      <c r="L27" s="16"/>
      <c r="M27" s="10"/>
      <c r="R27" s="48" t="s">
        <v>22</v>
      </c>
      <c r="S27" s="10">
        <v>14</v>
      </c>
      <c r="T27" s="49" t="s">
        <v>21</v>
      </c>
      <c r="Y27" s="11"/>
    </row>
    <row r="28" spans="1:25" ht="15.75" customHeight="1" x14ac:dyDescent="0.25">
      <c r="A28" s="16"/>
      <c r="B28" s="24"/>
      <c r="C28" s="25" t="s">
        <v>11</v>
      </c>
      <c r="D28" s="38" t="str">
        <f>VLOOKUP(E28,R26:T31,3,FALSE)</f>
        <v>●ׅ</v>
      </c>
      <c r="E28" s="13" t="s">
        <v>26</v>
      </c>
      <c r="F28" s="9">
        <f>VLOOKUP(E28,R26:T31,2,FALSE)</f>
        <v>28</v>
      </c>
      <c r="G28" s="39" t="s">
        <v>6</v>
      </c>
      <c r="H28" s="19"/>
      <c r="I28" s="11"/>
      <c r="J28" s="11"/>
      <c r="K28" s="11"/>
      <c r="L28" s="16"/>
      <c r="M28" s="10"/>
      <c r="R28" s="48" t="s">
        <v>26</v>
      </c>
      <c r="S28" s="50">
        <v>28</v>
      </c>
      <c r="T28" s="49" t="s">
        <v>33</v>
      </c>
      <c r="Y28" s="11"/>
    </row>
    <row r="29" spans="1:25" x14ac:dyDescent="0.25">
      <c r="A29" s="16"/>
      <c r="B29" s="24"/>
      <c r="C29" s="40" t="s">
        <v>49</v>
      </c>
      <c r="D29" s="30"/>
      <c r="E29" s="12">
        <v>2500</v>
      </c>
      <c r="F29" s="9"/>
      <c r="G29" s="31">
        <f>TAN(RADIANS(F28/2))*(E29*2)+50.25</f>
        <v>1296.8900142159034</v>
      </c>
      <c r="H29" s="19"/>
      <c r="I29" s="11"/>
      <c r="J29" s="11"/>
      <c r="K29" s="11"/>
      <c r="L29" s="16"/>
      <c r="M29" s="10"/>
      <c r="R29" s="48" t="s">
        <v>27</v>
      </c>
      <c r="S29" s="50">
        <v>31</v>
      </c>
      <c r="T29" s="49" t="s">
        <v>33</v>
      </c>
      <c r="Y29" s="11"/>
    </row>
    <row r="30" spans="1:25" x14ac:dyDescent="0.25">
      <c r="A30" s="16"/>
      <c r="B30" s="24"/>
      <c r="C30" s="11"/>
      <c r="D30" s="11"/>
      <c r="E30" s="11"/>
      <c r="F30" s="27"/>
      <c r="G30" s="32"/>
      <c r="H30" s="19"/>
      <c r="I30" s="11"/>
      <c r="J30" s="11"/>
      <c r="K30" s="11"/>
      <c r="L30" s="16"/>
      <c r="M30" s="10"/>
      <c r="R30" s="48" t="s">
        <v>28</v>
      </c>
      <c r="S30" s="50">
        <v>36</v>
      </c>
      <c r="T30" s="49" t="s">
        <v>34</v>
      </c>
      <c r="Y30" s="11"/>
    </row>
    <row r="31" spans="1:25" x14ac:dyDescent="0.25">
      <c r="A31" s="16"/>
      <c r="B31" s="17"/>
      <c r="C31" s="11"/>
      <c r="D31" s="11"/>
      <c r="E31" s="23"/>
      <c r="F31" s="11"/>
      <c r="G31" s="19"/>
      <c r="H31" s="19"/>
      <c r="I31" s="11"/>
      <c r="J31" s="11"/>
      <c r="K31" s="11"/>
      <c r="L31" s="16"/>
      <c r="M31" s="10"/>
      <c r="R31" s="48" t="s">
        <v>30</v>
      </c>
      <c r="S31" s="10">
        <v>49</v>
      </c>
      <c r="T31" s="49" t="s">
        <v>34</v>
      </c>
      <c r="Y31" s="11"/>
    </row>
    <row r="32" spans="1:25" x14ac:dyDescent="0.25">
      <c r="A32" s="16"/>
      <c r="B32" s="17"/>
      <c r="C32" s="11"/>
      <c r="D32" s="11"/>
      <c r="E32" s="18"/>
      <c r="F32" s="11"/>
      <c r="G32" s="19"/>
      <c r="H32" s="19"/>
      <c r="I32" s="11"/>
      <c r="J32" s="11"/>
      <c r="K32" s="11"/>
      <c r="L32" s="16"/>
      <c r="M32" s="10"/>
      <c r="R32" s="48"/>
      <c r="T32" s="49"/>
      <c r="Y32" s="11"/>
    </row>
    <row r="33" spans="1:25" x14ac:dyDescent="0.25">
      <c r="A33" s="16"/>
      <c r="B33" s="17"/>
      <c r="C33" s="11"/>
      <c r="D33" s="11"/>
      <c r="E33" s="18"/>
      <c r="F33" s="11"/>
      <c r="G33" s="19"/>
      <c r="H33" s="19"/>
      <c r="I33" s="11"/>
      <c r="J33" s="11"/>
      <c r="K33" s="11"/>
      <c r="L33" s="16"/>
      <c r="M33" s="10"/>
      <c r="R33" s="48"/>
      <c r="T33" s="49"/>
      <c r="Y33" s="11"/>
    </row>
    <row r="34" spans="1:25" x14ac:dyDescent="0.25">
      <c r="A34" s="16"/>
      <c r="B34" s="17"/>
      <c r="C34" s="11"/>
      <c r="D34" s="11"/>
      <c r="E34" s="18"/>
      <c r="F34" s="11"/>
      <c r="G34" s="19"/>
      <c r="H34" s="19"/>
      <c r="I34" s="11"/>
      <c r="J34" s="11"/>
      <c r="K34" s="11"/>
      <c r="L34" s="16"/>
      <c r="M34" s="10"/>
      <c r="R34" s="48"/>
      <c r="T34" s="49"/>
      <c r="Y34" s="11"/>
    </row>
    <row r="35" spans="1:25" x14ac:dyDescent="0.25">
      <c r="A35" s="16"/>
      <c r="B35" s="17"/>
      <c r="C35" s="11"/>
      <c r="D35" s="11"/>
      <c r="E35" s="18"/>
      <c r="F35" s="11"/>
      <c r="G35" s="19"/>
      <c r="H35" s="19"/>
      <c r="I35" s="11"/>
      <c r="J35" s="11"/>
      <c r="K35" s="11"/>
      <c r="L35" s="16"/>
      <c r="M35" s="10"/>
      <c r="R35" s="48"/>
      <c r="T35" s="49"/>
      <c r="Y35" s="11"/>
    </row>
    <row r="36" spans="1:25" x14ac:dyDescent="0.25">
      <c r="A36" s="16"/>
      <c r="B36" s="17"/>
      <c r="C36" s="11"/>
      <c r="D36" s="11"/>
      <c r="E36" s="18"/>
      <c r="F36" s="11"/>
      <c r="G36" s="19"/>
      <c r="H36" s="19"/>
      <c r="I36" s="11"/>
      <c r="J36" s="11"/>
      <c r="K36" s="11"/>
      <c r="L36" s="16"/>
      <c r="M36" s="10"/>
      <c r="R36" s="48"/>
      <c r="T36" s="49"/>
      <c r="Y36" s="11"/>
    </row>
    <row r="37" spans="1:25" x14ac:dyDescent="0.25">
      <c r="A37" s="16"/>
      <c r="B37" s="17"/>
      <c r="C37" s="11"/>
      <c r="D37" s="11"/>
      <c r="E37" s="18"/>
      <c r="F37" s="11"/>
      <c r="G37" s="19"/>
      <c r="H37" s="19"/>
      <c r="I37" s="11"/>
      <c r="J37" s="11"/>
      <c r="K37" s="11"/>
      <c r="L37" s="16"/>
      <c r="M37" s="10"/>
      <c r="R37" s="48"/>
      <c r="T37" s="49"/>
      <c r="Y37" s="11"/>
    </row>
    <row r="38" spans="1:25" x14ac:dyDescent="0.25">
      <c r="A38" s="16"/>
      <c r="B38" s="34"/>
      <c r="C38" s="22"/>
      <c r="D38" s="22"/>
      <c r="E38" s="35"/>
      <c r="F38" s="22"/>
      <c r="G38" s="36"/>
      <c r="H38" s="36"/>
      <c r="I38" s="22"/>
      <c r="J38" s="22"/>
      <c r="K38" s="22"/>
      <c r="L38" s="37"/>
      <c r="M38" s="10"/>
      <c r="Y38" s="11"/>
    </row>
    <row r="39" spans="1:25" x14ac:dyDescent="0.25">
      <c r="A39" s="16"/>
      <c r="B39" s="17"/>
      <c r="C39" s="11"/>
      <c r="D39" s="11"/>
      <c r="E39" s="18"/>
      <c r="F39" s="11"/>
      <c r="G39" s="19"/>
      <c r="H39" s="19"/>
      <c r="I39" s="11"/>
      <c r="J39" s="11"/>
      <c r="K39" s="11"/>
      <c r="L39" s="16"/>
      <c r="M39" s="10"/>
      <c r="R39" s="48"/>
      <c r="T39" s="49"/>
      <c r="Y39" s="11"/>
    </row>
    <row r="40" spans="1:25" x14ac:dyDescent="0.25">
      <c r="A40" s="16"/>
      <c r="B40" s="90" t="s">
        <v>47</v>
      </c>
      <c r="C40" s="85"/>
      <c r="D40" s="85"/>
      <c r="E40" s="85"/>
      <c r="F40" s="85"/>
      <c r="G40" s="19"/>
      <c r="H40" s="19"/>
      <c r="I40" s="11"/>
      <c r="J40" s="11"/>
      <c r="K40" s="11"/>
      <c r="L40" s="16"/>
      <c r="M40" s="10"/>
      <c r="R40" s="48" t="s">
        <v>24</v>
      </c>
      <c r="S40" s="10">
        <v>16</v>
      </c>
      <c r="T40" s="49" t="s">
        <v>21</v>
      </c>
      <c r="Y40" s="11"/>
    </row>
    <row r="41" spans="1:25" x14ac:dyDescent="0.25">
      <c r="A41" s="16"/>
      <c r="B41" s="21"/>
      <c r="C41" s="11"/>
      <c r="D41" s="11"/>
      <c r="E41" s="23"/>
      <c r="F41" s="11"/>
      <c r="G41" s="11"/>
      <c r="H41" s="19"/>
      <c r="I41" s="11"/>
      <c r="J41" s="11"/>
      <c r="K41" s="11"/>
      <c r="L41" s="16"/>
      <c r="M41" s="10"/>
      <c r="R41" s="48" t="s">
        <v>25</v>
      </c>
      <c r="S41" s="50">
        <v>23</v>
      </c>
      <c r="T41" s="49" t="s">
        <v>33</v>
      </c>
      <c r="Y41" s="11"/>
    </row>
    <row r="42" spans="1:25" ht="15.75" customHeight="1" x14ac:dyDescent="0.25">
      <c r="A42" s="16"/>
      <c r="B42" s="24"/>
      <c r="C42" s="25" t="s">
        <v>11</v>
      </c>
      <c r="D42" s="38" t="str">
        <f>VLOOKUP(E42,R40:T42,3,FALSE)</f>
        <v>●</v>
      </c>
      <c r="E42" s="13" t="s">
        <v>24</v>
      </c>
      <c r="F42" s="9">
        <f>VLOOKUP(E42,R40:T42,2,FALSE)</f>
        <v>16</v>
      </c>
      <c r="G42" s="39" t="s">
        <v>6</v>
      </c>
      <c r="H42" s="19"/>
      <c r="I42" s="11"/>
      <c r="J42" s="11"/>
      <c r="K42" s="11"/>
      <c r="L42" s="16"/>
      <c r="M42" s="10"/>
      <c r="R42" s="48" t="s">
        <v>48</v>
      </c>
      <c r="S42" s="50">
        <v>32</v>
      </c>
      <c r="T42" s="49" t="s">
        <v>34</v>
      </c>
      <c r="Y42" s="11"/>
    </row>
    <row r="43" spans="1:25" ht="15.75" customHeight="1" x14ac:dyDescent="0.25">
      <c r="A43" s="16"/>
      <c r="B43" s="24"/>
      <c r="C43" s="40" t="s">
        <v>50</v>
      </c>
      <c r="D43" s="30"/>
      <c r="E43" s="12">
        <v>2500</v>
      </c>
      <c r="F43" s="9"/>
      <c r="G43" s="31">
        <f>TAN(RADIANS(F42/2))*(E43*2)+50</f>
        <v>752.70417351195726</v>
      </c>
      <c r="H43" s="19"/>
      <c r="I43" s="11"/>
      <c r="J43" s="11"/>
      <c r="K43" s="11"/>
      <c r="L43" s="16"/>
      <c r="M43" s="10"/>
      <c r="R43" s="48"/>
      <c r="S43" s="50"/>
      <c r="T43" s="49"/>
      <c r="Y43" s="11"/>
    </row>
    <row r="44" spans="1:25" x14ac:dyDescent="0.25">
      <c r="A44" s="16"/>
      <c r="B44" s="24"/>
      <c r="C44" s="11"/>
      <c r="D44" s="11"/>
      <c r="E44" s="11"/>
      <c r="F44" s="27"/>
      <c r="G44" s="32"/>
      <c r="H44" s="19"/>
      <c r="I44" s="11"/>
      <c r="J44" s="11"/>
      <c r="K44" s="11"/>
      <c r="L44" s="16"/>
      <c r="M44" s="10"/>
      <c r="R44" s="48"/>
      <c r="S44" s="50"/>
      <c r="T44" s="49"/>
      <c r="Y44" s="11"/>
    </row>
    <row r="45" spans="1:25" x14ac:dyDescent="0.25">
      <c r="A45" s="16"/>
      <c r="B45" s="17"/>
      <c r="C45" s="11"/>
      <c r="D45" s="11"/>
      <c r="E45" s="23"/>
      <c r="F45" s="11"/>
      <c r="G45" s="19"/>
      <c r="H45" s="19"/>
      <c r="I45" s="11"/>
      <c r="J45" s="11"/>
      <c r="K45" s="11"/>
      <c r="L45" s="16"/>
      <c r="M45" s="10"/>
      <c r="R45" s="48"/>
      <c r="S45" s="50"/>
      <c r="T45" s="49"/>
      <c r="Y45" s="11"/>
    </row>
    <row r="46" spans="1:25" x14ac:dyDescent="0.25">
      <c r="A46" s="16"/>
      <c r="B46" s="17"/>
      <c r="C46" s="11"/>
      <c r="D46" s="11"/>
      <c r="E46" s="18"/>
      <c r="F46" s="11"/>
      <c r="G46" s="19"/>
      <c r="H46" s="19"/>
      <c r="I46" s="11"/>
      <c r="J46" s="11"/>
      <c r="K46" s="11"/>
      <c r="L46" s="16"/>
      <c r="M46" s="10"/>
      <c r="R46" s="48"/>
      <c r="S46" s="50"/>
      <c r="T46" s="49"/>
      <c r="Y46" s="11"/>
    </row>
    <row r="47" spans="1:25" x14ac:dyDescent="0.25">
      <c r="A47" s="16"/>
      <c r="B47" s="17"/>
      <c r="C47" s="11"/>
      <c r="D47" s="11"/>
      <c r="E47" s="18"/>
      <c r="F47" s="11"/>
      <c r="G47" s="19"/>
      <c r="H47" s="19"/>
      <c r="I47" s="11"/>
      <c r="J47" s="11"/>
      <c r="K47" s="11"/>
      <c r="L47" s="16"/>
      <c r="M47" s="10"/>
      <c r="R47" s="48"/>
      <c r="S47" s="50"/>
      <c r="T47" s="49"/>
      <c r="Y47" s="11"/>
    </row>
    <row r="48" spans="1:25" x14ac:dyDescent="0.25">
      <c r="A48" s="16"/>
      <c r="B48" s="17"/>
      <c r="C48" s="11"/>
      <c r="D48" s="11"/>
      <c r="E48" s="18"/>
      <c r="F48" s="11"/>
      <c r="G48" s="19"/>
      <c r="H48" s="19"/>
      <c r="I48" s="11"/>
      <c r="J48" s="11"/>
      <c r="K48" s="11"/>
      <c r="L48" s="16"/>
      <c r="M48" s="10"/>
      <c r="R48" s="48"/>
      <c r="S48" s="50"/>
      <c r="T48" s="49"/>
      <c r="Y48" s="11"/>
    </row>
    <row r="49" spans="1:25" x14ac:dyDescent="0.25">
      <c r="A49" s="16"/>
      <c r="B49" s="17"/>
      <c r="C49" s="11"/>
      <c r="D49" s="11"/>
      <c r="E49" s="18"/>
      <c r="F49" s="11"/>
      <c r="G49" s="19"/>
      <c r="H49" s="19"/>
      <c r="I49" s="11"/>
      <c r="J49" s="11"/>
      <c r="K49" s="11"/>
      <c r="L49" s="16"/>
      <c r="M49" s="10"/>
      <c r="R49" s="48"/>
      <c r="S49" s="50"/>
      <c r="T49" s="49"/>
      <c r="Y49" s="11"/>
    </row>
    <row r="50" spans="1:25" x14ac:dyDescent="0.25">
      <c r="A50" s="16"/>
      <c r="B50" s="17"/>
      <c r="C50" s="11"/>
      <c r="D50" s="11"/>
      <c r="E50" s="18"/>
      <c r="F50" s="11"/>
      <c r="G50" s="19"/>
      <c r="H50" s="19"/>
      <c r="I50" s="11"/>
      <c r="J50" s="11"/>
      <c r="K50" s="11"/>
      <c r="L50" s="16"/>
      <c r="M50" s="10"/>
      <c r="R50" s="48"/>
      <c r="S50" s="50"/>
      <c r="T50" s="49"/>
      <c r="Y50" s="11"/>
    </row>
    <row r="51" spans="1:25" x14ac:dyDescent="0.25">
      <c r="A51" s="16"/>
      <c r="B51" s="17"/>
      <c r="C51" s="11"/>
      <c r="D51" s="11"/>
      <c r="E51" s="18"/>
      <c r="F51" s="11"/>
      <c r="G51" s="19"/>
      <c r="H51" s="19"/>
      <c r="I51" s="11"/>
      <c r="J51" s="11"/>
      <c r="K51" s="11"/>
      <c r="L51" s="16"/>
      <c r="M51" s="10"/>
      <c r="R51" s="48"/>
      <c r="T51" s="49"/>
      <c r="Y51" s="11"/>
    </row>
    <row r="52" spans="1:25" x14ac:dyDescent="0.25">
      <c r="A52" s="16"/>
      <c r="B52" s="34"/>
      <c r="C52" s="22"/>
      <c r="D52" s="22"/>
      <c r="E52" s="35"/>
      <c r="F52" s="22"/>
      <c r="G52" s="36"/>
      <c r="H52" s="36"/>
      <c r="I52" s="22"/>
      <c r="J52" s="22"/>
      <c r="K52" s="22"/>
      <c r="L52" s="37"/>
      <c r="M52" s="10"/>
      <c r="Y52" s="11"/>
    </row>
    <row r="53" spans="1:25" x14ac:dyDescent="0.25">
      <c r="A53" s="16"/>
      <c r="B53" s="17"/>
      <c r="C53" s="11"/>
      <c r="D53" s="11"/>
      <c r="E53" s="18"/>
      <c r="F53" s="11"/>
      <c r="G53" s="19"/>
      <c r="H53" s="19"/>
      <c r="I53" s="11"/>
      <c r="J53" s="11"/>
      <c r="K53" s="11"/>
      <c r="L53" s="16"/>
      <c r="M53" s="10"/>
      <c r="Y53" s="11"/>
    </row>
    <row r="54" spans="1:25" x14ac:dyDescent="0.25">
      <c r="A54" s="16"/>
      <c r="B54" s="86" t="s">
        <v>2</v>
      </c>
      <c r="C54" s="87"/>
      <c r="D54" s="87"/>
      <c r="E54" s="87"/>
      <c r="F54" s="11"/>
      <c r="G54" s="19"/>
      <c r="H54" s="19"/>
      <c r="I54" s="11"/>
      <c r="J54" s="11"/>
      <c r="K54" s="11"/>
      <c r="L54" s="16"/>
      <c r="M54" s="10"/>
      <c r="R54" s="10" t="s">
        <v>19</v>
      </c>
      <c r="Y54" s="11"/>
    </row>
    <row r="55" spans="1:25" x14ac:dyDescent="0.25">
      <c r="A55" s="16"/>
      <c r="B55" s="17"/>
      <c r="C55" s="11"/>
      <c r="D55" s="11"/>
      <c r="E55" s="18"/>
      <c r="F55" s="10"/>
      <c r="G55" s="19"/>
      <c r="H55" s="19"/>
      <c r="I55" s="11"/>
      <c r="J55" s="11"/>
      <c r="K55" s="11"/>
      <c r="L55" s="16"/>
      <c r="M55" s="10"/>
      <c r="R55" s="10" t="s">
        <v>46</v>
      </c>
      <c r="S55" s="10">
        <v>34</v>
      </c>
      <c r="Y55" s="11"/>
    </row>
    <row r="56" spans="1:25" x14ac:dyDescent="0.25">
      <c r="A56" s="16"/>
      <c r="B56" s="21"/>
      <c r="C56" s="11"/>
      <c r="D56" s="11"/>
      <c r="E56" s="23"/>
      <c r="F56" s="10">
        <f>VLOOKUP(E57,R64:T67,2,FALSE)</f>
        <v>19</v>
      </c>
      <c r="G56" s="11"/>
      <c r="H56" s="19"/>
      <c r="I56" s="11"/>
      <c r="J56" s="11"/>
      <c r="K56" s="11"/>
      <c r="L56" s="16"/>
      <c r="M56" s="10"/>
      <c r="R56" s="10" t="s">
        <v>40</v>
      </c>
      <c r="S56" s="10">
        <v>84</v>
      </c>
      <c r="Y56" s="11"/>
    </row>
    <row r="57" spans="1:25" ht="17.25" customHeight="1" x14ac:dyDescent="0.25">
      <c r="A57" s="16"/>
      <c r="B57" s="24"/>
      <c r="C57" s="25" t="s">
        <v>11</v>
      </c>
      <c r="D57" s="41" t="str">
        <f>VLOOKUP(E57,R64:U67,4,FALSE)</f>
        <v>◌</v>
      </c>
      <c r="E57" s="12" t="s">
        <v>32</v>
      </c>
      <c r="F57" s="9">
        <f>VLOOKUP(E57,R64:T67,3,FALSE)</f>
        <v>48</v>
      </c>
      <c r="G57" s="28" t="s">
        <v>7</v>
      </c>
      <c r="H57" s="19"/>
      <c r="I57" s="11"/>
      <c r="J57" s="11"/>
      <c r="K57" s="11"/>
      <c r="L57" s="16"/>
      <c r="M57" s="10"/>
      <c r="R57" s="10" t="s">
        <v>41</v>
      </c>
      <c r="S57" s="10">
        <v>134</v>
      </c>
      <c r="Y57" s="11"/>
    </row>
    <row r="58" spans="1:25" ht="17.25" customHeight="1" x14ac:dyDescent="0.25">
      <c r="A58" s="16"/>
      <c r="B58" s="24"/>
      <c r="C58" s="25" t="s">
        <v>14</v>
      </c>
      <c r="D58" s="30"/>
      <c r="E58" s="14" t="s">
        <v>46</v>
      </c>
      <c r="F58" s="9"/>
      <c r="G58" s="31">
        <f>TAN(RADIANS(F56/2))*E59*2</f>
        <v>502.02782724425873</v>
      </c>
      <c r="H58" s="19"/>
      <c r="I58" s="11"/>
      <c r="J58" s="11"/>
      <c r="K58" s="11"/>
      <c r="L58" s="16"/>
      <c r="M58" s="10"/>
      <c r="R58" s="10" t="s">
        <v>42</v>
      </c>
      <c r="S58" s="50">
        <v>184</v>
      </c>
      <c r="Y58" s="11"/>
    </row>
    <row r="59" spans="1:25" x14ac:dyDescent="0.25">
      <c r="A59" s="16"/>
      <c r="B59" s="24"/>
      <c r="C59" s="25" t="s">
        <v>50</v>
      </c>
      <c r="D59" s="30"/>
      <c r="E59" s="14">
        <v>1500</v>
      </c>
      <c r="F59" s="9">
        <f>VLOOKUP(E58,R55:S61,2,FALSE)</f>
        <v>34</v>
      </c>
      <c r="G59" s="32"/>
      <c r="H59" s="19"/>
      <c r="I59" s="11"/>
      <c r="J59" s="11"/>
      <c r="K59" s="11"/>
      <c r="L59" s="16"/>
      <c r="M59" s="10"/>
      <c r="R59" s="50" t="s">
        <v>43</v>
      </c>
      <c r="S59" s="50">
        <v>103</v>
      </c>
      <c r="Y59" s="11"/>
    </row>
    <row r="60" spans="1:25" x14ac:dyDescent="0.25">
      <c r="A60" s="16"/>
      <c r="B60" s="24"/>
      <c r="C60" s="11"/>
      <c r="D60" s="11"/>
      <c r="E60" s="18"/>
      <c r="F60" s="9"/>
      <c r="G60" s="28" t="s">
        <v>4</v>
      </c>
      <c r="H60" s="19"/>
      <c r="I60" s="11"/>
      <c r="J60" s="11"/>
      <c r="K60" s="11"/>
      <c r="L60" s="16"/>
      <c r="M60" s="10"/>
      <c r="R60" s="50" t="s">
        <v>44</v>
      </c>
      <c r="S60" s="50">
        <v>228</v>
      </c>
      <c r="Y60" s="11"/>
    </row>
    <row r="61" spans="1:25" x14ac:dyDescent="0.25">
      <c r="A61" s="16"/>
      <c r="B61" s="24"/>
      <c r="C61" s="27"/>
      <c r="D61" s="27"/>
      <c r="E61" s="42"/>
      <c r="F61" s="27"/>
      <c r="G61" s="31">
        <f>TAN(RADIANS(F57/2))*(E59*2)+F59</f>
        <v>1369.6860559256086</v>
      </c>
      <c r="H61" s="19"/>
      <c r="I61" s="11"/>
      <c r="J61" s="11"/>
      <c r="K61" s="11"/>
      <c r="L61" s="16"/>
      <c r="M61" s="10"/>
      <c r="R61" s="50" t="s">
        <v>45</v>
      </c>
      <c r="S61" s="50">
        <v>478</v>
      </c>
      <c r="Y61" s="11"/>
    </row>
    <row r="62" spans="1:25" x14ac:dyDescent="0.25">
      <c r="A62" s="16"/>
      <c r="B62" s="17"/>
      <c r="C62" s="11"/>
      <c r="D62" s="11"/>
      <c r="E62" s="18"/>
      <c r="F62" s="11"/>
      <c r="G62" s="19"/>
      <c r="H62" s="19"/>
      <c r="I62" s="11"/>
      <c r="J62" s="11"/>
      <c r="K62" s="11"/>
      <c r="L62" s="16"/>
      <c r="M62" s="10"/>
      <c r="Y62" s="11"/>
    </row>
    <row r="63" spans="1:25" x14ac:dyDescent="0.25">
      <c r="A63" s="16"/>
      <c r="B63" s="17"/>
      <c r="C63" s="11"/>
      <c r="D63" s="11"/>
      <c r="E63" s="18"/>
      <c r="F63" s="11"/>
      <c r="G63" s="19"/>
      <c r="H63" s="19"/>
      <c r="I63" s="11"/>
      <c r="J63" s="11"/>
      <c r="K63" s="11"/>
      <c r="L63" s="16"/>
      <c r="M63" s="10"/>
      <c r="R63" s="10" t="s">
        <v>20</v>
      </c>
      <c r="Y63" s="11"/>
    </row>
    <row r="64" spans="1:25" x14ac:dyDescent="0.25">
      <c r="A64" s="16"/>
      <c r="B64" s="17"/>
      <c r="C64" s="11"/>
      <c r="D64" s="11"/>
      <c r="E64" s="18"/>
      <c r="F64" s="11"/>
      <c r="G64" s="19"/>
      <c r="H64" s="19"/>
      <c r="I64" s="11"/>
      <c r="J64" s="11"/>
      <c r="K64" s="11"/>
      <c r="L64" s="16"/>
      <c r="M64" s="10"/>
      <c r="R64" s="48" t="s">
        <v>24</v>
      </c>
      <c r="S64" s="10">
        <v>16</v>
      </c>
      <c r="T64" s="10">
        <v>16</v>
      </c>
      <c r="U64" s="49" t="s">
        <v>21</v>
      </c>
      <c r="Y64" s="11"/>
    </row>
    <row r="65" spans="1:25" x14ac:dyDescent="0.25">
      <c r="A65" s="16"/>
      <c r="B65" s="17"/>
      <c r="C65" s="11"/>
      <c r="D65" s="11"/>
      <c r="E65" s="18"/>
      <c r="F65" s="11"/>
      <c r="G65" s="19"/>
      <c r="H65" s="19"/>
      <c r="I65" s="11"/>
      <c r="J65" s="11"/>
      <c r="K65" s="11"/>
      <c r="L65" s="16"/>
      <c r="M65" s="10"/>
      <c r="R65" s="48" t="s">
        <v>25</v>
      </c>
      <c r="S65" s="10">
        <v>23</v>
      </c>
      <c r="T65" s="10">
        <v>23</v>
      </c>
      <c r="U65" s="49" t="s">
        <v>33</v>
      </c>
      <c r="Y65" s="11"/>
    </row>
    <row r="66" spans="1:25" x14ac:dyDescent="0.25">
      <c r="A66" s="16"/>
      <c r="B66" s="17"/>
      <c r="C66" s="11"/>
      <c r="D66" s="11"/>
      <c r="E66" s="18"/>
      <c r="F66" s="11"/>
      <c r="G66" s="19"/>
      <c r="H66" s="19"/>
      <c r="I66" s="11"/>
      <c r="J66" s="11"/>
      <c r="K66" s="11"/>
      <c r="L66" s="16"/>
      <c r="M66" s="10"/>
      <c r="R66" s="48" t="s">
        <v>29</v>
      </c>
      <c r="S66" s="10">
        <v>44</v>
      </c>
      <c r="T66" s="10">
        <v>44</v>
      </c>
      <c r="U66" s="49" t="s">
        <v>34</v>
      </c>
      <c r="Y66" s="11"/>
    </row>
    <row r="67" spans="1:25" x14ac:dyDescent="0.25">
      <c r="A67" s="16"/>
      <c r="B67" s="34"/>
      <c r="C67" s="22"/>
      <c r="D67" s="22"/>
      <c r="E67" s="35"/>
      <c r="F67" s="22"/>
      <c r="G67" s="36"/>
      <c r="H67" s="36"/>
      <c r="I67" s="22"/>
      <c r="J67" s="22"/>
      <c r="K67" s="22"/>
      <c r="L67" s="37"/>
      <c r="M67" s="10"/>
      <c r="R67" s="48" t="s">
        <v>32</v>
      </c>
      <c r="S67" s="10">
        <v>19</v>
      </c>
      <c r="T67" s="10">
        <v>48</v>
      </c>
      <c r="U67" s="49" t="s">
        <v>31</v>
      </c>
      <c r="Y67" s="11"/>
    </row>
    <row r="68" spans="1:25" x14ac:dyDescent="0.25">
      <c r="A68" s="16"/>
      <c r="B68" s="17"/>
      <c r="C68" s="11"/>
      <c r="D68" s="11"/>
      <c r="E68" s="18"/>
      <c r="F68" s="11"/>
      <c r="G68" s="19"/>
      <c r="H68" s="19"/>
      <c r="I68" s="11"/>
      <c r="J68" s="11"/>
      <c r="K68" s="11"/>
      <c r="L68" s="16"/>
      <c r="M68" s="10"/>
      <c r="Y68" s="11"/>
    </row>
    <row r="69" spans="1:25" x14ac:dyDescent="0.25">
      <c r="A69" s="16"/>
      <c r="B69" s="86" t="s">
        <v>13</v>
      </c>
      <c r="C69" s="87"/>
      <c r="D69" s="87"/>
      <c r="E69" s="87"/>
      <c r="F69" s="11"/>
      <c r="G69" s="19"/>
      <c r="H69" s="19"/>
      <c r="I69" s="11"/>
      <c r="J69" s="11"/>
      <c r="K69" s="11"/>
      <c r="L69" s="16"/>
      <c r="M69" s="10"/>
      <c r="Y69" s="11"/>
    </row>
    <row r="70" spans="1:25" x14ac:dyDescent="0.25">
      <c r="A70" s="16"/>
      <c r="B70" s="17"/>
      <c r="C70" s="11"/>
      <c r="D70" s="11"/>
      <c r="E70" s="18"/>
      <c r="F70" s="11"/>
      <c r="G70" s="19"/>
      <c r="H70" s="19"/>
      <c r="I70" s="11"/>
      <c r="J70" s="11"/>
      <c r="K70" s="11"/>
      <c r="L70" s="16"/>
      <c r="M70" s="10"/>
      <c r="Y70" s="11"/>
    </row>
    <row r="71" spans="1:25" x14ac:dyDescent="0.25">
      <c r="A71" s="16"/>
      <c r="B71" s="21"/>
      <c r="C71" s="11"/>
      <c r="D71" s="22"/>
      <c r="E71" s="23"/>
      <c r="F71" s="10"/>
      <c r="G71" s="11"/>
      <c r="H71" s="19"/>
      <c r="I71" s="11"/>
      <c r="J71" s="11"/>
      <c r="K71" s="11"/>
      <c r="L71" s="16"/>
      <c r="M71" s="10"/>
      <c r="R71" s="48" t="s">
        <v>23</v>
      </c>
      <c r="S71" s="10">
        <v>10</v>
      </c>
      <c r="T71" s="49" t="s">
        <v>21</v>
      </c>
      <c r="Y71" s="11"/>
    </row>
    <row r="72" spans="1:25" ht="16.5" customHeight="1" x14ac:dyDescent="0.25">
      <c r="A72" s="16"/>
      <c r="B72" s="24"/>
      <c r="C72" s="25" t="s">
        <v>11</v>
      </c>
      <c r="D72" s="26" t="str">
        <f>VLOOKUP(E72,R71:T80,3,FALSE)</f>
        <v>●ׅׅׅ</v>
      </c>
      <c r="E72" s="13" t="s">
        <v>36</v>
      </c>
      <c r="F72" s="9">
        <f>VLOOKUP(E72,R71:T80,2,FALSE)</f>
        <v>17</v>
      </c>
      <c r="G72" s="28" t="s">
        <v>5</v>
      </c>
      <c r="H72" s="19"/>
      <c r="I72" s="11"/>
      <c r="J72" s="11"/>
      <c r="K72" s="11"/>
      <c r="L72" s="16"/>
      <c r="M72" s="10"/>
      <c r="R72" s="48" t="s">
        <v>35</v>
      </c>
      <c r="S72" s="10">
        <v>12</v>
      </c>
      <c r="T72" s="49" t="s">
        <v>38</v>
      </c>
      <c r="Y72" s="11"/>
    </row>
    <row r="73" spans="1:25" x14ac:dyDescent="0.25">
      <c r="A73" s="16"/>
      <c r="B73" s="24"/>
      <c r="C73" s="29" t="s">
        <v>50</v>
      </c>
      <c r="D73" s="30"/>
      <c r="E73" s="12">
        <v>1000</v>
      </c>
      <c r="F73" s="9"/>
      <c r="G73" s="31">
        <f>TAN(RADIANS(F72/2))*E73*2</f>
        <v>298.90200269825561</v>
      </c>
      <c r="H73" s="19"/>
      <c r="I73" s="11"/>
      <c r="J73" s="11"/>
      <c r="K73" s="11"/>
      <c r="L73" s="16"/>
      <c r="M73" s="10"/>
      <c r="R73" s="48" t="s">
        <v>22</v>
      </c>
      <c r="S73" s="10">
        <v>14</v>
      </c>
      <c r="T73" s="49" t="s">
        <v>21</v>
      </c>
      <c r="Y73" s="11"/>
    </row>
    <row r="74" spans="1:25" x14ac:dyDescent="0.25">
      <c r="A74" s="16"/>
      <c r="B74" s="24"/>
      <c r="C74" s="43"/>
      <c r="D74" s="43"/>
      <c r="E74" s="33"/>
      <c r="F74" s="27"/>
      <c r="G74" s="32"/>
      <c r="H74" s="19"/>
      <c r="I74" s="11"/>
      <c r="J74" s="11"/>
      <c r="K74" s="11"/>
      <c r="L74" s="16"/>
      <c r="M74" s="10"/>
      <c r="R74" s="48" t="s">
        <v>36</v>
      </c>
      <c r="S74" s="50">
        <v>17</v>
      </c>
      <c r="T74" s="49" t="s">
        <v>38</v>
      </c>
      <c r="Y74" s="11"/>
    </row>
    <row r="75" spans="1:25" x14ac:dyDescent="0.25">
      <c r="A75" s="16"/>
      <c r="B75" s="24"/>
      <c r="C75" s="15"/>
      <c r="D75" s="15"/>
      <c r="E75" s="15"/>
      <c r="F75" s="44"/>
      <c r="G75" s="45"/>
      <c r="H75" s="19"/>
      <c r="I75" s="11"/>
      <c r="J75" s="11"/>
      <c r="K75" s="11"/>
      <c r="L75" s="16"/>
      <c r="M75" s="10"/>
      <c r="R75" s="48" t="s">
        <v>25</v>
      </c>
      <c r="S75" s="50">
        <v>23</v>
      </c>
      <c r="T75" s="49" t="s">
        <v>39</v>
      </c>
      <c r="Y75" s="11"/>
    </row>
    <row r="76" spans="1:25" x14ac:dyDescent="0.25">
      <c r="A76" s="16"/>
      <c r="B76" s="24"/>
      <c r="C76" s="27"/>
      <c r="D76" s="27"/>
      <c r="E76" s="42"/>
      <c r="F76" s="44"/>
      <c r="G76" s="46"/>
      <c r="H76" s="19"/>
      <c r="I76" s="11"/>
      <c r="J76" s="11"/>
      <c r="K76" s="11"/>
      <c r="L76" s="16"/>
      <c r="M76" s="10"/>
      <c r="R76" s="48" t="s">
        <v>37</v>
      </c>
      <c r="S76" s="50">
        <v>26</v>
      </c>
      <c r="T76" s="49" t="s">
        <v>39</v>
      </c>
      <c r="Y76" s="11"/>
    </row>
    <row r="77" spans="1:25" x14ac:dyDescent="0.25">
      <c r="A77" s="16"/>
      <c r="B77" s="17"/>
      <c r="C77" s="11"/>
      <c r="D77" s="11"/>
      <c r="E77" s="18"/>
      <c r="F77" s="15"/>
      <c r="G77" s="47"/>
      <c r="H77" s="19"/>
      <c r="I77" s="11"/>
      <c r="J77" s="11"/>
      <c r="K77" s="11"/>
      <c r="L77" s="16"/>
      <c r="M77" s="10"/>
      <c r="R77" s="48" t="s">
        <v>26</v>
      </c>
      <c r="S77" s="50">
        <v>28</v>
      </c>
      <c r="T77" s="49" t="s">
        <v>33</v>
      </c>
      <c r="Y77" s="11"/>
    </row>
    <row r="78" spans="1:25" ht="24.75" customHeight="1" x14ac:dyDescent="0.25">
      <c r="A78" s="16"/>
      <c r="B78" s="17"/>
      <c r="C78" s="11"/>
      <c r="D78" s="11"/>
      <c r="E78" s="18"/>
      <c r="F78" s="11"/>
      <c r="G78" s="19"/>
      <c r="H78" s="19"/>
      <c r="I78" s="11"/>
      <c r="J78" s="11"/>
      <c r="K78" s="11"/>
      <c r="L78" s="16"/>
      <c r="M78" s="10"/>
      <c r="R78" s="48" t="s">
        <v>27</v>
      </c>
      <c r="S78" s="50">
        <v>31</v>
      </c>
      <c r="T78" s="49" t="s">
        <v>33</v>
      </c>
      <c r="Y78" s="11"/>
    </row>
    <row r="79" spans="1:25" x14ac:dyDescent="0.25">
      <c r="A79" s="16"/>
      <c r="B79" s="17"/>
      <c r="C79" s="11"/>
      <c r="D79" s="11"/>
      <c r="E79" s="18"/>
      <c r="F79" s="11"/>
      <c r="G79" s="19"/>
      <c r="H79" s="19"/>
      <c r="I79" s="11"/>
      <c r="J79" s="11"/>
      <c r="K79" s="11"/>
      <c r="L79" s="16"/>
      <c r="R79" s="48" t="s">
        <v>28</v>
      </c>
      <c r="S79" s="10">
        <v>36</v>
      </c>
      <c r="T79" s="49" t="s">
        <v>34</v>
      </c>
    </row>
    <row r="80" spans="1:25" x14ac:dyDescent="0.25">
      <c r="A80" s="16"/>
      <c r="B80" s="17"/>
      <c r="C80" s="11"/>
      <c r="D80" s="11"/>
      <c r="E80" s="18"/>
      <c r="F80" s="11"/>
      <c r="G80" s="19"/>
      <c r="H80" s="19"/>
      <c r="I80" s="11"/>
      <c r="J80" s="11"/>
      <c r="K80" s="11"/>
      <c r="L80" s="16"/>
      <c r="R80" s="48" t="s">
        <v>30</v>
      </c>
      <c r="S80" s="10">
        <v>49</v>
      </c>
      <c r="T80" s="49" t="s">
        <v>34</v>
      </c>
    </row>
    <row r="81" spans="1:12" x14ac:dyDescent="0.25">
      <c r="A81" s="16"/>
      <c r="B81" s="17"/>
      <c r="C81" s="11"/>
      <c r="D81" s="11"/>
      <c r="E81" s="18"/>
      <c r="F81" s="11"/>
      <c r="G81" s="19"/>
      <c r="H81" s="19"/>
      <c r="I81" s="11"/>
      <c r="J81" s="11"/>
      <c r="K81" s="11"/>
      <c r="L81" s="16"/>
    </row>
    <row r="82" spans="1:12" x14ac:dyDescent="0.25">
      <c r="A82" s="16"/>
      <c r="B82" s="34"/>
      <c r="C82" s="22"/>
      <c r="D82" s="22"/>
      <c r="E82" s="35"/>
      <c r="F82" s="22"/>
      <c r="G82" s="36"/>
      <c r="H82" s="36"/>
      <c r="I82" s="22"/>
      <c r="J82" s="22"/>
      <c r="K82" s="22"/>
      <c r="L82" s="37"/>
    </row>
    <row r="83" spans="1:12" x14ac:dyDescent="0.25">
      <c r="A83" s="16"/>
      <c r="B83" s="17"/>
      <c r="C83" s="11"/>
      <c r="D83" s="11"/>
      <c r="E83" s="18"/>
      <c r="F83" s="11"/>
      <c r="G83" s="19"/>
      <c r="H83" s="19"/>
      <c r="I83" s="11"/>
      <c r="J83" s="11"/>
      <c r="K83" s="11"/>
      <c r="L83" s="16"/>
    </row>
    <row r="84" spans="1:12" x14ac:dyDescent="0.25">
      <c r="A84" s="16"/>
      <c r="B84" s="85" t="s">
        <v>0</v>
      </c>
      <c r="C84" s="85"/>
      <c r="D84" s="85"/>
      <c r="E84" s="85"/>
      <c r="F84" s="11"/>
      <c r="G84" s="19"/>
      <c r="H84" s="19"/>
      <c r="I84" s="11"/>
      <c r="J84" s="11"/>
      <c r="K84" s="11"/>
      <c r="L84" s="16"/>
    </row>
    <row r="85" spans="1:12" x14ac:dyDescent="0.25">
      <c r="A85" s="16"/>
      <c r="B85" s="17"/>
      <c r="C85" s="11"/>
      <c r="D85" s="11"/>
      <c r="E85" s="18"/>
      <c r="F85" s="11"/>
      <c r="G85" s="19"/>
      <c r="H85" s="19"/>
      <c r="I85" s="11"/>
      <c r="J85" s="11"/>
      <c r="K85" s="11"/>
      <c r="L85" s="16"/>
    </row>
    <row r="86" spans="1:12" x14ac:dyDescent="0.25">
      <c r="A86" s="16"/>
      <c r="B86" s="24"/>
      <c r="C86" s="40" t="s">
        <v>9</v>
      </c>
      <c r="D86" s="83">
        <v>700</v>
      </c>
      <c r="E86" s="84"/>
      <c r="F86" s="27"/>
      <c r="G86" s="28" t="s">
        <v>8</v>
      </c>
      <c r="H86" s="19"/>
      <c r="I86" s="11"/>
      <c r="J86" s="11"/>
      <c r="K86" s="11"/>
      <c r="L86" s="16"/>
    </row>
    <row r="87" spans="1:12" x14ac:dyDescent="0.25">
      <c r="A87" s="16"/>
      <c r="B87" s="24"/>
      <c r="C87" s="40" t="s">
        <v>10</v>
      </c>
      <c r="D87" s="83">
        <v>900</v>
      </c>
      <c r="E87" s="84"/>
      <c r="F87" s="27"/>
      <c r="G87" s="31">
        <f>SQRT(SUMSQ(D86,D87))</f>
        <v>1140.175425099138</v>
      </c>
      <c r="H87" s="19"/>
      <c r="I87" s="11"/>
      <c r="J87" s="11"/>
      <c r="K87" s="11"/>
      <c r="L87" s="16"/>
    </row>
    <row r="88" spans="1:12" x14ac:dyDescent="0.25">
      <c r="A88" s="16"/>
      <c r="B88" s="17"/>
      <c r="C88" s="11"/>
      <c r="D88" s="11"/>
      <c r="E88" s="23"/>
      <c r="F88" s="11"/>
      <c r="G88" s="19"/>
      <c r="H88" s="19"/>
      <c r="I88" s="11"/>
      <c r="J88" s="11"/>
      <c r="K88" s="11"/>
      <c r="L88" s="16"/>
    </row>
    <row r="89" spans="1:12" x14ac:dyDescent="0.25">
      <c r="A89" s="16"/>
      <c r="B89" s="17"/>
      <c r="C89" s="11"/>
      <c r="D89" s="11"/>
      <c r="E89" s="18"/>
      <c r="F89" s="11"/>
      <c r="G89" s="19"/>
      <c r="H89" s="19"/>
      <c r="I89" s="11"/>
      <c r="J89" s="11"/>
      <c r="K89" s="11"/>
      <c r="L89" s="16"/>
    </row>
    <row r="90" spans="1:12" x14ac:dyDescent="0.25">
      <c r="A90" s="16"/>
      <c r="B90" s="17"/>
      <c r="C90" s="11"/>
      <c r="D90" s="11"/>
      <c r="E90" s="18"/>
      <c r="F90" s="11"/>
      <c r="G90" s="19"/>
      <c r="H90" s="19"/>
      <c r="I90" s="11"/>
      <c r="J90" s="11"/>
      <c r="K90" s="11"/>
      <c r="L90" s="16"/>
    </row>
    <row r="91" spans="1:12" x14ac:dyDescent="0.25">
      <c r="A91" s="16"/>
      <c r="B91" s="34"/>
      <c r="C91" s="22"/>
      <c r="D91" s="22"/>
      <c r="E91" s="35"/>
      <c r="F91" s="22"/>
      <c r="G91" s="36"/>
      <c r="H91" s="36"/>
      <c r="I91" s="22"/>
      <c r="J91" s="22"/>
      <c r="K91" s="22"/>
      <c r="L91" s="37"/>
    </row>
    <row r="92" spans="1:12" ht="15" customHeight="1" x14ac:dyDescent="0.25">
      <c r="B92" s="81" t="s">
        <v>17</v>
      </c>
      <c r="C92" s="81"/>
      <c r="D92" s="81"/>
      <c r="E92" s="81"/>
      <c r="F92" s="81"/>
      <c r="G92" s="81"/>
      <c r="H92" s="81"/>
      <c r="I92" s="81"/>
      <c r="J92" s="81"/>
      <c r="K92" s="81"/>
      <c r="L92" s="81"/>
    </row>
    <row r="93" spans="1:12" x14ac:dyDescent="0.25">
      <c r="B93" s="82"/>
      <c r="C93" s="82"/>
      <c r="D93" s="82"/>
      <c r="E93" s="82"/>
      <c r="F93" s="82"/>
      <c r="G93" s="82"/>
      <c r="H93" s="82"/>
      <c r="I93" s="82"/>
      <c r="J93" s="82"/>
      <c r="K93" s="82"/>
      <c r="L93" s="82"/>
    </row>
  </sheetData>
  <sheetProtection algorithmName="SHA-512" hashValue="QvwgY3J86fRne+b0na96Hce8quSS0KIO8sEENpi6UgFNupB1IimhHWmtr4BWKuXfr28Chm5zErQFB46bZ3lKRA==" saltValue="J80e29spFWJUnRkGXsTiXA==" spinCount="100000" sheet="1" selectLockedCells="1"/>
  <mergeCells count="12">
    <mergeCell ref="B3:C3"/>
    <mergeCell ref="B92:L93"/>
    <mergeCell ref="D86:E86"/>
    <mergeCell ref="D87:E87"/>
    <mergeCell ref="B84:E84"/>
    <mergeCell ref="B69:E69"/>
    <mergeCell ref="B7:L8"/>
    <mergeCell ref="B6:L6"/>
    <mergeCell ref="B11:F11"/>
    <mergeCell ref="B54:E54"/>
    <mergeCell ref="B26:F26"/>
    <mergeCell ref="B40:F40"/>
  </mergeCells>
  <conditionalFormatting sqref="V11">
    <cfRule type="cellIs" dxfId="20" priority="40" operator="equal">
      <formula>$T$10</formula>
    </cfRule>
  </conditionalFormatting>
  <conditionalFormatting sqref="U10">
    <cfRule type="cellIs" dxfId="19" priority="34" operator="equal">
      <formula>$T$10</formula>
    </cfRule>
    <cfRule type="expression" dxfId="18" priority="36">
      <formula>$R$10</formula>
    </cfRule>
    <cfRule type="iconSet" priority="38">
      <iconSet iconSet="4RedToBlack" showValue="0">
        <cfvo type="percent" val="0"/>
        <cfvo type="num" val="0"/>
        <cfvo type="num" val="0"/>
        <cfvo type="num" val="10"/>
      </iconSet>
    </cfRule>
  </conditionalFormatting>
  <conditionalFormatting sqref="U11">
    <cfRule type="cellIs" dxfId="17" priority="35" operator="equal">
      <formula>$T$11</formula>
    </cfRule>
  </conditionalFormatting>
  <conditionalFormatting sqref="D14">
    <cfRule type="cellIs" dxfId="16" priority="24" operator="equal">
      <formula>$T$13</formula>
    </cfRule>
    <cfRule type="cellIs" dxfId="15" priority="25" operator="equal">
      <formula>$T$16</formula>
    </cfRule>
    <cfRule type="cellIs" dxfId="14" priority="26" operator="equal">
      <formula>$T$10</formula>
    </cfRule>
    <cfRule type="cellIs" dxfId="13" priority="1" operator="equal">
      <formula>$T$20</formula>
    </cfRule>
  </conditionalFormatting>
  <conditionalFormatting sqref="D28">
    <cfRule type="cellIs" dxfId="12" priority="15" operator="equal">
      <formula>$T$13</formula>
    </cfRule>
    <cfRule type="cellIs" dxfId="11" priority="16" operator="equal">
      <formula>$T$16</formula>
    </cfRule>
    <cfRule type="cellIs" dxfId="10" priority="17" operator="equal">
      <formula>$T$10</formula>
    </cfRule>
  </conditionalFormatting>
  <conditionalFormatting sqref="D57">
    <cfRule type="cellIs" dxfId="9" priority="5" operator="equal">
      <formula>$T$13</formula>
    </cfRule>
    <cfRule type="cellIs" dxfId="8" priority="6" operator="equal">
      <formula>$T$16</formula>
    </cfRule>
    <cfRule type="cellIs" dxfId="7" priority="7" operator="equal">
      <formula>$T$10</formula>
    </cfRule>
  </conditionalFormatting>
  <conditionalFormatting sqref="D42">
    <cfRule type="cellIs" dxfId="6" priority="2" operator="equal">
      <formula>$T$13</formula>
    </cfRule>
    <cfRule type="cellIs" dxfId="5" priority="3" operator="equal">
      <formula>$T$16</formula>
    </cfRule>
    <cfRule type="cellIs" dxfId="4" priority="4" operator="equal">
      <formula>$T$10</formula>
    </cfRule>
  </conditionalFormatting>
  <conditionalFormatting sqref="D72">
    <cfRule type="cellIs" dxfId="3" priority="61" operator="equal">
      <formula>$T$72</formula>
    </cfRule>
    <cfRule type="cellIs" dxfId="2" priority="62" operator="equal">
      <formula>$T$13</formula>
    </cfRule>
    <cfRule type="cellIs" dxfId="1" priority="63" operator="equal">
      <formula>$T$16</formula>
    </cfRule>
    <cfRule type="cellIs" dxfId="0" priority="64" operator="equal">
      <formula>$T$10</formula>
    </cfRule>
  </conditionalFormatting>
  <dataValidations count="6">
    <dataValidation type="list" allowBlank="1" showInputMessage="1" showErrorMessage="1" sqref="E28">
      <formula1>$R$26:$R$31</formula1>
    </dataValidation>
    <dataValidation type="list" allowBlank="1" showInputMessage="1" showErrorMessage="1" sqref="E72">
      <formula1>$R$71:$R$80</formula1>
    </dataValidation>
    <dataValidation type="list" allowBlank="1" showInputMessage="1" showErrorMessage="1" sqref="E58">
      <formula1>$R$55:$R$61</formula1>
    </dataValidation>
    <dataValidation type="list" allowBlank="1" showInputMessage="1" showErrorMessage="1" sqref="E57">
      <formula1>$R$64:$R$67</formula1>
    </dataValidation>
    <dataValidation type="list" allowBlank="1" showInputMessage="1" showErrorMessage="1" sqref="E14">
      <formula1>$R$10:$R$21</formula1>
    </dataValidation>
    <dataValidation type="list" allowBlank="1" showInputMessage="1" showErrorMessage="1" sqref="E42">
      <formula1>$R$40:$R$42</formula1>
    </dataValidation>
  </dataValidations>
  <pageMargins left="0.7" right="0.7" top="0.78740157499999996" bottom="0.78740157499999996" header="0.3" footer="0.3"/>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Karsten Moses</dc:creator>
  <cp:lastModifiedBy>Anne Kehl</cp:lastModifiedBy>
  <cp:lastPrinted>2015-01-21T15:32:40Z</cp:lastPrinted>
  <dcterms:created xsi:type="dcterms:W3CDTF">2014-01-22T15:39:29Z</dcterms:created>
  <dcterms:modified xsi:type="dcterms:W3CDTF">2021-03-30T09:02:45Z</dcterms:modified>
</cp:coreProperties>
</file>